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I:\COMMUN\ALEXIS\Marché public\eau\DOSSIER PLATEFORME CONSULTATION\DE et BPU\"/>
    </mc:Choice>
  </mc:AlternateContent>
  <xr:revisionPtr revIDLastSave="0" documentId="13_ncr:1_{211615A9-70C1-40D7-9C30-506D06FBE8B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DQE DCE Consultation" sheetId="13" r:id="rId1"/>
  </sheets>
  <definedNames>
    <definedName name="_xlnm.Print_Titles" localSheetId="0">'DQE DCE Consultation'!$1:$3</definedName>
    <definedName name="_xlnm.Print_Area" localSheetId="0">'DQE DCE Consultation'!$A$1:$K$122</definedName>
  </definedNames>
  <calcPr calcId="191029"/>
</workbook>
</file>

<file path=xl/calcChain.xml><?xml version="1.0" encoding="utf-8"?>
<calcChain xmlns="http://schemas.openxmlformats.org/spreadsheetml/2006/main">
  <c r="K96" i="13" l="1"/>
  <c r="K85" i="13"/>
  <c r="K82" i="13"/>
  <c r="K72" i="13"/>
  <c r="K70" i="13"/>
  <c r="K66" i="13"/>
  <c r="K62" i="13"/>
  <c r="K58" i="13"/>
  <c r="K51" i="13"/>
  <c r="K45" i="13"/>
  <c r="K38" i="13"/>
  <c r="K31" i="13"/>
  <c r="K23" i="13"/>
  <c r="K60" i="13"/>
  <c r="K49" i="13"/>
  <c r="K42" i="13"/>
  <c r="K43" i="13"/>
  <c r="K9" i="13"/>
  <c r="H77" i="13"/>
  <c r="K77" i="13" s="1"/>
  <c r="H55" i="13"/>
  <c r="K55" i="13" s="1"/>
  <c r="H49" i="13"/>
  <c r="H48" i="13"/>
  <c r="K48" i="13" s="1"/>
  <c r="H43" i="13"/>
  <c r="H36" i="13"/>
  <c r="H35" i="13"/>
  <c r="J34" i="13"/>
  <c r="H34" i="13"/>
  <c r="K6" i="13"/>
  <c r="K86" i="13" l="1"/>
  <c r="K87" i="13" s="1"/>
  <c r="K34" i="13"/>
  <c r="H68" i="13"/>
  <c r="H64" i="13"/>
  <c r="H60" i="13"/>
  <c r="H56" i="13"/>
  <c r="K56" i="13" s="1"/>
  <c r="H54" i="13"/>
  <c r="K54" i="13" s="1"/>
  <c r="H42" i="13"/>
  <c r="H41" i="13"/>
  <c r="K41" i="13" s="1"/>
  <c r="H27" i="13"/>
  <c r="H28" i="13"/>
  <c r="H29" i="13"/>
  <c r="H26" i="13"/>
  <c r="H16" i="13"/>
  <c r="K16" i="13" s="1"/>
  <c r="H17" i="13"/>
  <c r="K17" i="13" s="1"/>
  <c r="H18" i="13"/>
  <c r="K18" i="13" s="1"/>
  <c r="H21" i="13"/>
  <c r="K21" i="13" s="1"/>
  <c r="H20" i="13"/>
  <c r="K20" i="13" s="1"/>
  <c r="H19" i="13"/>
  <c r="K19" i="13" s="1"/>
  <c r="K99" i="13"/>
  <c r="J29" i="13"/>
  <c r="J28" i="13"/>
  <c r="J27" i="13"/>
  <c r="J36" i="13" s="1"/>
  <c r="K36" i="13" s="1"/>
  <c r="J26" i="13"/>
  <c r="J35" i="13" s="1"/>
  <c r="K35" i="13" s="1"/>
  <c r="K28" i="13" l="1"/>
  <c r="K27" i="13"/>
  <c r="K26" i="13"/>
  <c r="K29" i="13"/>
  <c r="K68" i="13"/>
  <c r="K64" i="13"/>
  <c r="K115" i="13" l="1"/>
  <c r="K116" i="13" s="1"/>
  <c r="K111" i="13"/>
  <c r="K112" i="13" s="1"/>
</calcChain>
</file>

<file path=xl/sharedStrings.xml><?xml version="1.0" encoding="utf-8"?>
<sst xmlns="http://schemas.openxmlformats.org/spreadsheetml/2006/main" count="167" uniqueCount="132">
  <si>
    <t>N°</t>
  </si>
  <si>
    <t xml:space="preserve">DESIGNATION </t>
  </si>
  <si>
    <t>PT/an</t>
  </si>
  <si>
    <t>P1</t>
  </si>
  <si>
    <t>PARTIE FIXE</t>
  </si>
  <si>
    <t>P2</t>
  </si>
  <si>
    <t>Coût/an lié au nombre et à la nature des Ouvrages</t>
  </si>
  <si>
    <t>2.1</t>
  </si>
  <si>
    <t>2.2</t>
  </si>
  <si>
    <t>2.3</t>
  </si>
  <si>
    <t>2.4</t>
  </si>
  <si>
    <t>2.5</t>
  </si>
  <si>
    <t>2.6</t>
  </si>
  <si>
    <t>2.0</t>
  </si>
  <si>
    <t xml:space="preserve">Marché d'exploitation </t>
  </si>
  <si>
    <t>U</t>
  </si>
  <si>
    <t>MARCHE N° …………………………….</t>
  </si>
  <si>
    <t>Visite mensuel des réservoirs</t>
  </si>
  <si>
    <t xml:space="preserve">Vidange et nettoyage annuel des réservoirs </t>
  </si>
  <si>
    <t>QTE/AN</t>
  </si>
  <si>
    <t>P3</t>
  </si>
  <si>
    <t xml:space="preserve">EXPLOITATION DES RESEAUX AEP </t>
  </si>
  <si>
    <t>3.0</t>
  </si>
  <si>
    <t xml:space="preserve">Taxe </t>
  </si>
  <si>
    <t xml:space="preserve"> 6 %</t>
  </si>
  <si>
    <t>Sous total partie fixe P1  HT</t>
  </si>
  <si>
    <t>P4</t>
  </si>
  <si>
    <t xml:space="preserve">Sur BPU selon les interventions </t>
  </si>
  <si>
    <t xml:space="preserve">Montant minimum HT annuel de la maintenance </t>
  </si>
  <si>
    <t xml:space="preserve">Montant maximum HT  annuel de la maintenance </t>
  </si>
  <si>
    <t>F HT</t>
  </si>
  <si>
    <t>MONTANT TOTAL DE LA PRESTATION ANNUELLE</t>
  </si>
  <si>
    <t>TGC 6 %</t>
  </si>
  <si>
    <t>TGC 6%</t>
  </si>
  <si>
    <t xml:space="preserve">Montant minimum TTC annuel de la maintenance </t>
  </si>
  <si>
    <t>F TTC</t>
  </si>
  <si>
    <t xml:space="preserve">Montant maximum TTC  annuel de la maintenance </t>
  </si>
  <si>
    <t>MONTANT</t>
  </si>
  <si>
    <t>F</t>
  </si>
  <si>
    <t>2.0.1</t>
  </si>
  <si>
    <t xml:space="preserve">Unité regroupant le pompage, le traitement d'eau, la télégestion </t>
  </si>
  <si>
    <t>2.0.2</t>
  </si>
  <si>
    <t xml:space="preserve">Unité regroupant le pompage, la surpression, le traitement d'eau, la télégestion </t>
  </si>
  <si>
    <t>2.0.3</t>
  </si>
  <si>
    <t>2.0.4</t>
  </si>
  <si>
    <t>Unité regroupant le pompage, la télégestion</t>
  </si>
  <si>
    <t>2.0.5</t>
  </si>
  <si>
    <t>Unité regroupant le pompage uniquement</t>
  </si>
  <si>
    <t>2.1.1</t>
  </si>
  <si>
    <t>2.1.2</t>
  </si>
  <si>
    <t>2.1.3</t>
  </si>
  <si>
    <t>2.1.4</t>
  </si>
  <si>
    <t>2.2.1</t>
  </si>
  <si>
    <t>2.2.2</t>
  </si>
  <si>
    <t>Espaces verts Production d'eau</t>
  </si>
  <si>
    <t>( Coût lié aux obligations de moyens humains et materiels,frais de siège, interventions liées au poste P2-P3 etc…….)</t>
  </si>
  <si>
    <t>Manœuvre sur les accessoires hydrauliques, recherche de casse sur suspicion de fuite, recherche de causes de dysfonctionnementspécifiques etc…</t>
  </si>
  <si>
    <t>Total Exploitation P1 + P2 + P3 HT</t>
  </si>
  <si>
    <t>Les fournitures sont à la charge du Maître de l'Ouvrage voir CCP hors sel - javel du traitement et javel nettoyage des réservoirs</t>
  </si>
  <si>
    <t>Total Exploitation P1 + P2 + P3  TTC</t>
  </si>
  <si>
    <t xml:space="preserve">MAINTENANCE DES RESEAUX AEP </t>
  </si>
  <si>
    <t>EXPLOITATION ET MAINTENANCE DES STATIONS DE POMPAGE-TRAITEMENT-TELEGESTION-RESERVOIRS</t>
  </si>
  <si>
    <t>MONTANT MINIMUM ANNUEL HT (P1+P2+P3+P4)</t>
  </si>
  <si>
    <t>MONTANT MINIMUM ANNUEL TTC (P1+P2+P3+P4)</t>
  </si>
  <si>
    <t>MONTANT MAXIMUM ANNUEL HT (P1+P2+P3+P4)</t>
  </si>
  <si>
    <t>MONTANT MAXIMUM ANNUEL TTC (P1+P2+P3+P4)</t>
  </si>
  <si>
    <t>Prélèvement d'eau pour analyse</t>
  </si>
  <si>
    <t>2.0.6</t>
  </si>
  <si>
    <t xml:space="preserve">Unité regroupant le pompage solaire et groupe électrogène </t>
  </si>
  <si>
    <t>Sous total Visite hebdomadaire</t>
  </si>
  <si>
    <t>Sous total Visite semestrielle</t>
  </si>
  <si>
    <t xml:space="preserve">Visite Réservoir </t>
  </si>
  <si>
    <t>2.3.1</t>
  </si>
  <si>
    <t>2.3.2</t>
  </si>
  <si>
    <t>Sous total Contrôle forage-colonne montante</t>
  </si>
  <si>
    <t>Sous total Visite réservoirs</t>
  </si>
  <si>
    <t>Sous total Nettoyage électrodes</t>
  </si>
  <si>
    <t xml:space="preserve">Sous total prélèvement d'eau </t>
  </si>
  <si>
    <r>
      <t>(</t>
    </r>
    <r>
      <rPr>
        <b/>
        <sz val="11"/>
        <color indexed="8"/>
        <rFont val="Calibri"/>
        <family val="2"/>
      </rPr>
      <t xml:space="preserve">les fournitures acquises </t>
    </r>
    <r>
      <rPr>
        <sz val="11"/>
        <color theme="1"/>
        <rFont val="Calibri"/>
        <family val="2"/>
        <scheme val="minor"/>
      </rPr>
      <t>par le titulaire en début de contrat sont réglées sur BPU "</t>
    </r>
    <r>
      <rPr>
        <b/>
        <sz val="11"/>
        <color indexed="8"/>
        <rFont val="Calibri"/>
        <family val="2"/>
      </rPr>
      <t>lorsque le materiel est effectivement posé</t>
    </r>
    <r>
      <rPr>
        <sz val="11"/>
        <color theme="1"/>
        <rFont val="Calibri"/>
        <family val="2"/>
        <scheme val="minor"/>
      </rPr>
      <t>",</t>
    </r>
  </si>
  <si>
    <t>NB -OUVRAGE</t>
  </si>
  <si>
    <t>PU / VISITE/OUVRAGE</t>
  </si>
  <si>
    <r>
      <t xml:space="preserve">Relevé </t>
    </r>
    <r>
      <rPr>
        <i/>
        <sz val="11"/>
        <color indexed="8"/>
        <rFont val="Calibri"/>
        <family val="2"/>
      </rPr>
      <t>mensuel</t>
    </r>
    <r>
      <rPr>
        <sz val="11"/>
        <color theme="1"/>
        <rFont val="Calibri"/>
        <family val="2"/>
        <scheme val="minor"/>
      </rPr>
      <t xml:space="preserve"> comptages généraux,  Repérage et mise à jour des plans etc..</t>
    </r>
  </si>
  <si>
    <t>Sous total partie P2  HT</t>
  </si>
  <si>
    <t>Sous total partie P3  HT</t>
  </si>
  <si>
    <t>NB-VISITE/AN</t>
  </si>
  <si>
    <t>29 prélèvements par mois</t>
  </si>
  <si>
    <t xml:space="preserve">Coût/an Partie fixe                                                                                                               </t>
  </si>
  <si>
    <t>Nota : Les parties P1+P2+P3 seront réglés en fonction des prestations réellement effectuées</t>
  </si>
  <si>
    <t>2024-2027</t>
  </si>
  <si>
    <t>Traitement bimestriel (tous les 2 mois) des espaces verts selon liste jointe (réservoir et station)</t>
  </si>
  <si>
    <t>7 unités par an</t>
  </si>
  <si>
    <t>Contrôle forage-colonne montante-pompe selon liste jointe sur 4 ans</t>
  </si>
  <si>
    <r>
      <t>Débroussaillage</t>
    </r>
    <r>
      <rPr>
        <i/>
        <sz val="11"/>
        <color indexed="8"/>
        <rFont val="Calibri"/>
        <family val="2"/>
      </rPr>
      <t xml:space="preserve"> 2 fois sur quatre ans sauf demande particulière</t>
    </r>
  </si>
  <si>
    <t>(14 unités soit 7 par an)</t>
  </si>
  <si>
    <t>Nettoyage des électrodes des électrochlorations tous les 2 ans</t>
  </si>
  <si>
    <t>Unité regroupant la surpression et télégestion</t>
  </si>
  <si>
    <t>Visites hebdomadaires selon liste jointe (17 Ouvrages)</t>
  </si>
  <si>
    <t>Visites semestrielles selon liste jointe (8 ouvrages)</t>
  </si>
  <si>
    <t>Unité regroupant la surpression uniquement</t>
  </si>
  <si>
    <t>Visites annuelles selon liste jointe (6 ouvrages)</t>
  </si>
  <si>
    <t xml:space="preserve">Unité regroupant le pompage, surpression, le traitement d'eau, la télégestion </t>
  </si>
  <si>
    <t>Unité regroupant le pompage, traitement , la télégestion</t>
  </si>
  <si>
    <t>2.2.3</t>
  </si>
  <si>
    <t xml:space="preserve">Espaces verts Production et Stockage d'eau </t>
  </si>
  <si>
    <t>Espaces verts Stockage d'eau</t>
  </si>
  <si>
    <t>1 unités par tous les deux mois mois</t>
  </si>
  <si>
    <t>19 unités tous les deux mois mois</t>
  </si>
  <si>
    <t>11 unités tous les deux mois mois</t>
  </si>
  <si>
    <t>Sous total Traitement des espaces verts bimestriel</t>
  </si>
  <si>
    <t>Traitement quadrimestriel (tous les 4 mois) des espaces verts selon liste jointe (réservoir et station)</t>
  </si>
  <si>
    <t>2.3.3</t>
  </si>
  <si>
    <t>2.4.1</t>
  </si>
  <si>
    <t>2.4.2</t>
  </si>
  <si>
    <t>11 unités tous les quatre mois mois</t>
  </si>
  <si>
    <t>7 unités tous les quatre mois mois</t>
  </si>
  <si>
    <t>Sous total Traitement des espaces verts quadrimestriel</t>
  </si>
  <si>
    <t>17 vidanges-nettoyages par an</t>
  </si>
  <si>
    <t>17 unités par mois</t>
  </si>
  <si>
    <t>Visite annuel des réservoirs</t>
  </si>
  <si>
    <t xml:space="preserve">5 unités par an </t>
  </si>
  <si>
    <t>(24 unités soit 6 par an les 4 ans)</t>
  </si>
  <si>
    <t>6 unités par an</t>
  </si>
  <si>
    <r>
      <t>Contröle des réseaux  (vannes, ventouses, branchements etc..)</t>
    </r>
    <r>
      <rPr>
        <b/>
        <sz val="11"/>
        <color rgb="FFFF0000"/>
        <rFont val="Calibri"/>
        <family val="2"/>
        <scheme val="minor"/>
      </rPr>
      <t xml:space="preserve">                                                 </t>
    </r>
    <r>
      <rPr>
        <i/>
        <sz val="11"/>
        <rFont val="Calibri"/>
        <family val="2"/>
        <scheme val="minor"/>
      </rPr>
      <t xml:space="preserve"> </t>
    </r>
    <r>
      <rPr>
        <i/>
        <sz val="11"/>
        <rFont val="Calibri"/>
        <family val="2"/>
      </rPr>
      <t>2 fois sur quatre ans</t>
    </r>
    <r>
      <rPr>
        <sz val="11"/>
        <color theme="1"/>
        <rFont val="Calibri"/>
        <family val="2"/>
        <scheme val="minor"/>
      </rPr>
      <t xml:space="preserve"> pour 20 ensembles de réseau</t>
    </r>
  </si>
  <si>
    <t>2.5.1</t>
  </si>
  <si>
    <t>2.5.2</t>
  </si>
  <si>
    <t>2.5.3</t>
  </si>
  <si>
    <t>2.7</t>
  </si>
  <si>
    <t>2.8</t>
  </si>
  <si>
    <t>Montant annuel ramené au mois</t>
  </si>
  <si>
    <t>1 Ens</t>
  </si>
  <si>
    <t>MONTANT MINIMUM ANNUEL TTC : ….........................................................................................................................................................................................(en lettres)</t>
  </si>
  <si>
    <t>MONTANT MAXIMUM ANNUEL TTC : ….........................................................................................................................................................................................(en lettres)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</si>
</sst>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sz val="12"/>
      <color indexed="8"/>
      <name val="Calibri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sz val="11"/>
      <name val="Calibri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3" fontId="0" fillId="0" borderId="5" xfId="0" applyNumberFormat="1" applyBorder="1"/>
    <xf numFmtId="3" fontId="0" fillId="0" borderId="6" xfId="0" applyNumberFormat="1" applyBorder="1"/>
    <xf numFmtId="0" fontId="3" fillId="0" borderId="3" xfId="0" applyFont="1" applyBorder="1" applyAlignment="1">
      <alignment horizontal="center"/>
    </xf>
    <xf numFmtId="0" fontId="3" fillId="0" borderId="0" xfId="0" applyFont="1"/>
    <xf numFmtId="0" fontId="0" fillId="0" borderId="5" xfId="0" applyBorder="1" applyAlignment="1">
      <alignment horizontal="center"/>
    </xf>
    <xf numFmtId="3" fontId="0" fillId="0" borderId="8" xfId="0" applyNumberFormat="1" applyBorder="1"/>
    <xf numFmtId="0" fontId="3" fillId="0" borderId="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0" xfId="0" applyFont="1" applyBorder="1"/>
    <xf numFmtId="0" fontId="0" fillId="0" borderId="4" xfId="0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4" xfId="0" applyBorder="1" applyAlignment="1">
      <alignment horizontal="center" vertical="center"/>
    </xf>
    <xf numFmtId="3" fontId="3" fillId="0" borderId="0" xfId="0" applyNumberFormat="1" applyFont="1"/>
    <xf numFmtId="0" fontId="0" fillId="0" borderId="11" xfId="0" applyBorder="1"/>
    <xf numFmtId="0" fontId="0" fillId="0" borderId="12" xfId="0" applyBorder="1" applyAlignment="1">
      <alignment horizontal="center"/>
    </xf>
    <xf numFmtId="3" fontId="3" fillId="0" borderId="6" xfId="0" applyNumberFormat="1" applyFont="1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/>
    <xf numFmtId="0" fontId="14" fillId="0" borderId="0" xfId="0" applyFont="1"/>
    <xf numFmtId="3" fontId="11" fillId="0" borderId="6" xfId="0" applyNumberFormat="1" applyFont="1" applyBorder="1"/>
    <xf numFmtId="0" fontId="11" fillId="0" borderId="16" xfId="0" applyFont="1" applyBorder="1"/>
    <xf numFmtId="0" fontId="12" fillId="0" borderId="16" xfId="0" applyFont="1" applyBorder="1" applyAlignment="1">
      <alignment horizontal="center"/>
    </xf>
    <xf numFmtId="0" fontId="12" fillId="0" borderId="16" xfId="0" applyFont="1" applyBorder="1" applyAlignment="1">
      <alignment horizontal="right"/>
    </xf>
    <xf numFmtId="3" fontId="12" fillId="0" borderId="17" xfId="0" applyNumberFormat="1" applyFont="1" applyBorder="1"/>
    <xf numFmtId="0" fontId="11" fillId="0" borderId="0" xfId="0" applyFont="1"/>
    <xf numFmtId="0" fontId="12" fillId="0" borderId="0" xfId="0" applyFont="1" applyAlignment="1">
      <alignment horizontal="center"/>
    </xf>
    <xf numFmtId="9" fontId="13" fillId="0" borderId="0" xfId="0" applyNumberFormat="1" applyFont="1" applyAlignment="1">
      <alignment horizontal="center"/>
    </xf>
    <xf numFmtId="0" fontId="11" fillId="0" borderId="14" xfId="0" applyFont="1" applyBorder="1"/>
    <xf numFmtId="0" fontId="12" fillId="0" borderId="14" xfId="0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3" fontId="12" fillId="0" borderId="15" xfId="0" applyNumberFormat="1" applyFont="1" applyBorder="1"/>
    <xf numFmtId="0" fontId="12" fillId="0" borderId="0" xfId="0" applyFont="1" applyAlignment="1">
      <alignment horizontal="right"/>
    </xf>
    <xf numFmtId="3" fontId="12" fillId="0" borderId="0" xfId="0" applyNumberFormat="1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0" xfId="0" applyBorder="1"/>
    <xf numFmtId="3" fontId="0" fillId="0" borderId="4" xfId="0" applyNumberFormat="1" applyBorder="1"/>
    <xf numFmtId="0" fontId="20" fillId="0" borderId="3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3" fontId="2" fillId="0" borderId="4" xfId="0" applyNumberFormat="1" applyFont="1" applyBorder="1"/>
    <xf numFmtId="0" fontId="0" fillId="0" borderId="16" xfId="0" applyBorder="1"/>
    <xf numFmtId="0" fontId="0" fillId="0" borderId="19" xfId="0" applyBorder="1"/>
    <xf numFmtId="0" fontId="3" fillId="0" borderId="11" xfId="0" applyFont="1" applyBorder="1" applyAlignment="1">
      <alignment horizontal="center"/>
    </xf>
    <xf numFmtId="3" fontId="0" fillId="0" borderId="16" xfId="0" applyNumberFormat="1" applyBorder="1"/>
    <xf numFmtId="3" fontId="3" fillId="0" borderId="17" xfId="0" applyNumberFormat="1" applyFont="1" applyBorder="1"/>
    <xf numFmtId="0" fontId="10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0" fillId="0" borderId="18" xfId="0" applyBorder="1"/>
    <xf numFmtId="0" fontId="0" fillId="0" borderId="20" xfId="0" applyBorder="1"/>
    <xf numFmtId="3" fontId="0" fillId="0" borderId="18" xfId="0" applyNumberFormat="1" applyBorder="1"/>
    <xf numFmtId="2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top" wrapText="1"/>
    </xf>
    <xf numFmtId="3" fontId="8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vertical="top" wrapText="1"/>
    </xf>
    <xf numFmtId="3" fontId="9" fillId="0" borderId="0" xfId="0" applyNumberFormat="1" applyFont="1" applyAlignment="1">
      <alignment horizontal="center" vertical="top" wrapText="1"/>
    </xf>
    <xf numFmtId="0" fontId="2" fillId="0" borderId="0" xfId="0" applyFont="1"/>
    <xf numFmtId="0" fontId="15" fillId="0" borderId="0" xfId="0" applyFont="1" applyAlignment="1">
      <alignment horizontal="left"/>
    </xf>
    <xf numFmtId="3" fontId="0" fillId="0" borderId="11" xfId="0" applyNumberFormat="1" applyBorder="1"/>
    <xf numFmtId="0" fontId="15" fillId="0" borderId="13" xfId="0" applyFont="1" applyBorder="1" applyAlignment="1">
      <alignment horizontal="right"/>
    </xf>
    <xf numFmtId="3" fontId="0" fillId="0" borderId="14" xfId="0" applyNumberFormat="1" applyBorder="1"/>
    <xf numFmtId="0" fontId="17" fillId="0" borderId="12" xfId="0" applyFont="1" applyBorder="1" applyAlignment="1">
      <alignment horizontal="right"/>
    </xf>
    <xf numFmtId="0" fontId="17" fillId="0" borderId="9" xfId="0" applyFont="1" applyBorder="1" applyAlignment="1">
      <alignment horizontal="right"/>
    </xf>
    <xf numFmtId="0" fontId="18" fillId="0" borderId="0" xfId="0" applyFont="1"/>
    <xf numFmtId="0" fontId="18" fillId="0" borderId="4" xfId="0" applyFont="1" applyBorder="1"/>
    <xf numFmtId="0" fontId="5" fillId="0" borderId="0" xfId="0" applyFont="1"/>
    <xf numFmtId="3" fontId="5" fillId="0" borderId="6" xfId="0" applyNumberFormat="1" applyFont="1" applyBorder="1"/>
    <xf numFmtId="0" fontId="5" fillId="0" borderId="0" xfId="0" applyFont="1" applyAlignment="1">
      <alignment horizontal="center"/>
    </xf>
    <xf numFmtId="0" fontId="16" fillId="0" borderId="0" xfId="0" applyFont="1"/>
    <xf numFmtId="0" fontId="19" fillId="0" borderId="0" xfId="0" applyFont="1"/>
    <xf numFmtId="0" fontId="0" fillId="0" borderId="10" xfId="0" applyBorder="1" applyAlignment="1">
      <alignment vertical="top" wrapText="1"/>
    </xf>
    <xf numFmtId="0" fontId="0" fillId="0" borderId="0" xfId="0" applyAlignment="1">
      <alignment vertical="top"/>
    </xf>
    <xf numFmtId="0" fontId="12" fillId="0" borderId="2" xfId="0" applyFont="1" applyBorder="1" applyAlignment="1">
      <alignment horizontal="right"/>
    </xf>
    <xf numFmtId="0" fontId="14" fillId="0" borderId="1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3" fontId="0" fillId="0" borderId="2" xfId="0" applyNumberForma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vertical="center"/>
    </xf>
    <xf numFmtId="3" fontId="2" fillId="0" borderId="8" xfId="0" applyNumberFormat="1" applyFont="1" applyBorder="1"/>
    <xf numFmtId="3" fontId="0" fillId="0" borderId="2" xfId="0" applyNumberFormat="1" applyBorder="1"/>
    <xf numFmtId="0" fontId="5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3" fontId="0" fillId="0" borderId="25" xfId="0" applyNumberFormat="1" applyBorder="1"/>
    <xf numFmtId="3" fontId="0" fillId="0" borderId="17" xfId="0" applyNumberFormat="1" applyBorder="1"/>
    <xf numFmtId="3" fontId="2" fillId="0" borderId="2" xfId="0" applyNumberFormat="1" applyFont="1" applyBorder="1" applyAlignment="1">
      <alignment vertical="center"/>
    </xf>
    <xf numFmtId="0" fontId="1" fillId="0" borderId="1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4" xfId="0" applyNumberFormat="1" applyFont="1" applyBorder="1"/>
    <xf numFmtId="0" fontId="2" fillId="0" borderId="27" xfId="0" applyFont="1" applyBorder="1" applyAlignment="1">
      <alignment horizontal="center" vertical="center" wrapText="1"/>
    </xf>
    <xf numFmtId="0" fontId="0" fillId="0" borderId="28" xfId="0" applyBorder="1"/>
    <xf numFmtId="0" fontId="0" fillId="0" borderId="28" xfId="0" applyBorder="1" applyAlignment="1">
      <alignment horizontal="center"/>
    </xf>
    <xf numFmtId="0" fontId="0" fillId="0" borderId="27" xfId="0" applyBorder="1"/>
    <xf numFmtId="0" fontId="0" fillId="0" borderId="28" xfId="0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1" xfId="0" applyBorder="1"/>
    <xf numFmtId="0" fontId="2" fillId="0" borderId="30" xfId="0" applyFont="1" applyBorder="1" applyAlignment="1">
      <alignment horizontal="center" vertical="center" wrapText="1"/>
    </xf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2" fillId="0" borderId="29" xfId="0" applyFont="1" applyBorder="1" applyAlignment="1">
      <alignment horizontal="center" vertical="center" wrapText="1"/>
    </xf>
    <xf numFmtId="0" fontId="0" fillId="0" borderId="32" xfId="0" applyBorder="1"/>
    <xf numFmtId="0" fontId="0" fillId="0" borderId="32" xfId="0" applyBorder="1" applyAlignment="1">
      <alignment horizontal="center"/>
    </xf>
    <xf numFmtId="0" fontId="0" fillId="0" borderId="29" xfId="0" applyBorder="1"/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22" xfId="0" applyBorder="1"/>
    <xf numFmtId="0" fontId="0" fillId="0" borderId="27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vertical="center"/>
    </xf>
    <xf numFmtId="0" fontId="20" fillId="0" borderId="23" xfId="0" applyFont="1" applyBorder="1" applyAlignment="1">
      <alignment horizontal="center" vertical="top"/>
    </xf>
    <xf numFmtId="0" fontId="14" fillId="0" borderId="14" xfId="0" applyFont="1" applyBorder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3" fontId="0" fillId="0" borderId="37" xfId="0" applyNumberFormat="1" applyBorder="1"/>
    <xf numFmtId="3" fontId="0" fillId="0" borderId="15" xfId="0" applyNumberFormat="1" applyBorder="1"/>
    <xf numFmtId="0" fontId="11" fillId="0" borderId="11" xfId="0" applyFont="1" applyBorder="1"/>
    <xf numFmtId="3" fontId="12" fillId="0" borderId="38" xfId="0" applyNumberFormat="1" applyFont="1" applyBorder="1"/>
    <xf numFmtId="0" fontId="11" fillId="0" borderId="19" xfId="0" applyFont="1" applyBorder="1"/>
    <xf numFmtId="0" fontId="11" fillId="0" borderId="10" xfId="0" applyFont="1" applyBorder="1"/>
    <xf numFmtId="0" fontId="11" fillId="0" borderId="20" xfId="0" applyFont="1" applyBorder="1"/>
    <xf numFmtId="3" fontId="3" fillId="0" borderId="39" xfId="0" applyNumberFormat="1" applyFont="1" applyBorder="1"/>
    <xf numFmtId="3" fontId="3" fillId="0" borderId="40" xfId="0" applyNumberFormat="1" applyFont="1" applyBorder="1"/>
    <xf numFmtId="3" fontId="3" fillId="0" borderId="41" xfId="0" applyNumberFormat="1" applyFont="1" applyBorder="1"/>
    <xf numFmtId="0" fontId="27" fillId="0" borderId="0" xfId="0" applyFont="1"/>
    <xf numFmtId="0" fontId="14" fillId="0" borderId="1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2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0" fontId="18" fillId="0" borderId="4" xfId="0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0" fillId="0" borderId="0" xfId="0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2" fillId="0" borderId="1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BDF6D-9610-4EA9-B9BE-7DCED63B7DE9}">
  <dimension ref="A1:Q152"/>
  <sheetViews>
    <sheetView showZeros="0" tabSelected="1" view="pageBreakPreview" topLeftCell="A100" zoomScaleNormal="100" zoomScaleSheetLayoutView="100" workbookViewId="0">
      <selection activeCell="I97" sqref="I97"/>
    </sheetView>
  </sheetViews>
  <sheetFormatPr baseColWidth="10" defaultRowHeight="15" x14ac:dyDescent="0.25"/>
  <cols>
    <col min="1" max="1" width="6.5703125" customWidth="1"/>
    <col min="4" max="4" width="16" customWidth="1"/>
    <col min="5" max="5" width="85.42578125" customWidth="1"/>
    <col min="6" max="7" width="10.5703125" customWidth="1"/>
    <col min="8" max="9" width="9.7109375" customWidth="1"/>
    <col min="10" max="10" width="18.7109375" customWidth="1"/>
    <col min="11" max="11" width="18.42578125" customWidth="1"/>
  </cols>
  <sheetData>
    <row r="1" spans="1:11" ht="15.75" x14ac:dyDescent="0.25">
      <c r="A1" s="90" t="s">
        <v>14</v>
      </c>
      <c r="B1" s="91"/>
      <c r="C1" s="91"/>
      <c r="D1" s="90" t="s">
        <v>88</v>
      </c>
      <c r="E1" s="90" t="s">
        <v>16</v>
      </c>
    </row>
    <row r="2" spans="1:11" ht="15.75" thickBot="1" x14ac:dyDescent="0.3"/>
    <row r="3" spans="1:11" ht="30.75" thickBot="1" x14ac:dyDescent="0.3">
      <c r="A3" s="106" t="s">
        <v>0</v>
      </c>
      <c r="B3" s="168" t="s">
        <v>1</v>
      </c>
      <c r="C3" s="169"/>
      <c r="D3" s="169"/>
      <c r="E3" s="169"/>
      <c r="F3" s="126" t="s">
        <v>79</v>
      </c>
      <c r="G3" s="135" t="s">
        <v>84</v>
      </c>
      <c r="H3" s="118" t="s">
        <v>19</v>
      </c>
      <c r="I3" s="98" t="s">
        <v>15</v>
      </c>
      <c r="J3" s="99" t="s">
        <v>80</v>
      </c>
      <c r="K3" s="100" t="s">
        <v>2</v>
      </c>
    </row>
    <row r="4" spans="1:11" x14ac:dyDescent="0.25">
      <c r="A4" s="3"/>
      <c r="F4" s="127"/>
      <c r="G4" s="136"/>
      <c r="H4" s="119"/>
      <c r="I4" s="5"/>
      <c r="J4" s="6"/>
      <c r="K4" s="7"/>
    </row>
    <row r="5" spans="1:11" x14ac:dyDescent="0.25">
      <c r="A5" s="32" t="s">
        <v>3</v>
      </c>
      <c r="B5" s="33" t="s">
        <v>4</v>
      </c>
      <c r="F5" s="127"/>
      <c r="G5" s="136"/>
      <c r="H5" s="119"/>
      <c r="I5" s="5"/>
      <c r="J5" s="6"/>
      <c r="K5" s="7"/>
    </row>
    <row r="6" spans="1:11" x14ac:dyDescent="0.25">
      <c r="A6" s="3"/>
      <c r="B6" t="s">
        <v>86</v>
      </c>
      <c r="E6" s="134" t="s">
        <v>128</v>
      </c>
      <c r="F6" s="128" t="s">
        <v>129</v>
      </c>
      <c r="G6" s="137"/>
      <c r="H6" s="120">
        <v>12</v>
      </c>
      <c r="I6" s="10" t="s">
        <v>15</v>
      </c>
      <c r="J6" s="6"/>
      <c r="K6" s="7">
        <f>H6*J6</f>
        <v>0</v>
      </c>
    </row>
    <row r="7" spans="1:11" x14ac:dyDescent="0.25">
      <c r="A7" s="3"/>
      <c r="B7" t="s">
        <v>55</v>
      </c>
      <c r="F7" s="127"/>
      <c r="G7" s="136"/>
      <c r="H7" s="119"/>
      <c r="I7" s="10"/>
      <c r="J7" s="6"/>
      <c r="K7" s="7"/>
    </row>
    <row r="8" spans="1:11" ht="15.75" thickBot="1" x14ac:dyDescent="0.3">
      <c r="A8" s="3"/>
      <c r="F8" s="127"/>
      <c r="G8" s="136"/>
      <c r="H8" s="119"/>
      <c r="I8" s="10"/>
      <c r="J8" s="6"/>
      <c r="K8" s="7"/>
    </row>
    <row r="9" spans="1:11" ht="16.5" thickBot="1" x14ac:dyDescent="0.3">
      <c r="A9" s="3"/>
      <c r="E9" s="125"/>
      <c r="F9" s="129"/>
      <c r="G9" s="138"/>
      <c r="H9" s="121"/>
      <c r="I9" s="2"/>
      <c r="J9" s="94" t="s">
        <v>25</v>
      </c>
      <c r="K9" s="11">
        <f>SUM(K6:K8)</f>
        <v>0</v>
      </c>
    </row>
    <row r="10" spans="1:11" x14ac:dyDescent="0.25">
      <c r="A10" s="3"/>
      <c r="F10" s="127"/>
      <c r="G10" s="136"/>
      <c r="H10" s="119"/>
      <c r="I10" s="10"/>
      <c r="J10" s="6"/>
      <c r="K10" s="7"/>
    </row>
    <row r="11" spans="1:11" x14ac:dyDescent="0.25">
      <c r="A11" s="32" t="s">
        <v>5</v>
      </c>
      <c r="B11" s="33" t="s">
        <v>61</v>
      </c>
      <c r="F11" s="127"/>
      <c r="G11" s="136"/>
      <c r="H11" s="119"/>
      <c r="I11" s="10"/>
      <c r="J11" s="6"/>
      <c r="K11" s="7"/>
    </row>
    <row r="12" spans="1:11" x14ac:dyDescent="0.25">
      <c r="A12" s="3"/>
      <c r="B12" s="9" t="s">
        <v>6</v>
      </c>
      <c r="F12" s="127"/>
      <c r="G12" s="136"/>
      <c r="H12" s="119"/>
      <c r="I12" s="12"/>
      <c r="J12" s="6"/>
      <c r="K12" s="7"/>
    </row>
    <row r="13" spans="1:11" x14ac:dyDescent="0.25">
      <c r="A13" s="13"/>
      <c r="B13" s="14" t="s">
        <v>58</v>
      </c>
      <c r="F13" s="127"/>
      <c r="G13" s="136"/>
      <c r="H13" s="119"/>
      <c r="I13" s="15"/>
      <c r="J13" s="6"/>
      <c r="K13" s="7"/>
    </row>
    <row r="14" spans="1:11" ht="8.25" customHeight="1" x14ac:dyDescent="0.25">
      <c r="A14" s="13"/>
      <c r="B14" s="14"/>
      <c r="F14" s="127"/>
      <c r="G14" s="136"/>
      <c r="H14" s="119"/>
      <c r="I14" s="15"/>
      <c r="J14" s="6"/>
      <c r="K14" s="7"/>
    </row>
    <row r="15" spans="1:11" x14ac:dyDescent="0.25">
      <c r="A15" s="16" t="s">
        <v>13</v>
      </c>
      <c r="B15" s="170" t="s">
        <v>96</v>
      </c>
      <c r="C15" s="171"/>
      <c r="D15" s="171"/>
      <c r="E15" s="171"/>
      <c r="F15" s="130"/>
      <c r="G15" s="139"/>
      <c r="H15" s="122"/>
      <c r="I15" s="17"/>
      <c r="J15" s="18"/>
      <c r="K15" s="19"/>
    </row>
    <row r="16" spans="1:11" x14ac:dyDescent="0.25">
      <c r="A16" s="54" t="s">
        <v>39</v>
      </c>
      <c r="B16" s="166" t="s">
        <v>42</v>
      </c>
      <c r="C16" s="167"/>
      <c r="D16" s="167"/>
      <c r="E16" s="167"/>
      <c r="F16" s="130">
        <v>2</v>
      </c>
      <c r="G16" s="139">
        <v>52</v>
      </c>
      <c r="H16" s="122">
        <f t="shared" ref="H16:H21" si="0">52*F16</f>
        <v>104</v>
      </c>
      <c r="I16" s="17" t="s">
        <v>15</v>
      </c>
      <c r="J16" s="18"/>
      <c r="K16" s="19">
        <f>H16*J16</f>
        <v>0</v>
      </c>
    </row>
    <row r="17" spans="1:11" x14ac:dyDescent="0.25">
      <c r="A17" s="54" t="s">
        <v>41</v>
      </c>
      <c r="B17" s="166" t="s">
        <v>40</v>
      </c>
      <c r="C17" s="167"/>
      <c r="D17" s="167"/>
      <c r="E17" s="167"/>
      <c r="F17" s="130">
        <v>7</v>
      </c>
      <c r="G17" s="139">
        <v>52</v>
      </c>
      <c r="H17" s="122">
        <f t="shared" si="0"/>
        <v>364</v>
      </c>
      <c r="I17" s="17" t="s">
        <v>15</v>
      </c>
      <c r="J17" s="18"/>
      <c r="K17" s="19">
        <f t="shared" ref="K17:K21" si="1">H17*J17</f>
        <v>0</v>
      </c>
    </row>
    <row r="18" spans="1:11" x14ac:dyDescent="0.25">
      <c r="A18" s="54" t="s">
        <v>43</v>
      </c>
      <c r="B18" s="166" t="s">
        <v>95</v>
      </c>
      <c r="C18" s="167"/>
      <c r="D18" s="167"/>
      <c r="E18" s="167"/>
      <c r="F18" s="130">
        <v>1</v>
      </c>
      <c r="G18" s="139">
        <v>52</v>
      </c>
      <c r="H18" s="122">
        <f t="shared" si="0"/>
        <v>52</v>
      </c>
      <c r="I18" s="17" t="s">
        <v>15</v>
      </c>
      <c r="J18" s="18"/>
      <c r="K18" s="19">
        <f t="shared" si="1"/>
        <v>0</v>
      </c>
    </row>
    <row r="19" spans="1:11" x14ac:dyDescent="0.25">
      <c r="A19" s="54" t="s">
        <v>44</v>
      </c>
      <c r="B19" s="166" t="s">
        <v>45</v>
      </c>
      <c r="C19" s="167"/>
      <c r="D19" s="167"/>
      <c r="E19" s="167"/>
      <c r="F19" s="130">
        <v>3</v>
      </c>
      <c r="G19" s="139">
        <v>52</v>
      </c>
      <c r="H19" s="122">
        <f t="shared" si="0"/>
        <v>156</v>
      </c>
      <c r="I19" s="17" t="s">
        <v>15</v>
      </c>
      <c r="J19" s="18"/>
      <c r="K19" s="19">
        <f t="shared" si="1"/>
        <v>0</v>
      </c>
    </row>
    <row r="20" spans="1:11" x14ac:dyDescent="0.25">
      <c r="A20" s="54" t="s">
        <v>46</v>
      </c>
      <c r="B20" s="166" t="s">
        <v>47</v>
      </c>
      <c r="C20" s="167"/>
      <c r="D20" s="167"/>
      <c r="E20" s="167"/>
      <c r="F20" s="130">
        <v>3</v>
      </c>
      <c r="G20" s="139">
        <v>52</v>
      </c>
      <c r="H20" s="122">
        <f t="shared" si="0"/>
        <v>156</v>
      </c>
      <c r="I20" s="17" t="s">
        <v>15</v>
      </c>
      <c r="J20" s="18"/>
      <c r="K20" s="19">
        <f t="shared" si="1"/>
        <v>0</v>
      </c>
    </row>
    <row r="21" spans="1:11" x14ac:dyDescent="0.25">
      <c r="A21" s="54" t="s">
        <v>67</v>
      </c>
      <c r="B21" s="166" t="s">
        <v>68</v>
      </c>
      <c r="C21" s="167"/>
      <c r="D21" s="167"/>
      <c r="E21" s="167"/>
      <c r="F21" s="130">
        <v>1</v>
      </c>
      <c r="G21" s="139">
        <v>52</v>
      </c>
      <c r="H21" s="122">
        <f t="shared" si="0"/>
        <v>52</v>
      </c>
      <c r="I21" s="17" t="s">
        <v>15</v>
      </c>
      <c r="J21" s="18"/>
      <c r="K21" s="19">
        <f t="shared" si="1"/>
        <v>0</v>
      </c>
    </row>
    <row r="22" spans="1:11" ht="15.75" thickBot="1" x14ac:dyDescent="0.3">
      <c r="A22" s="54"/>
      <c r="B22" s="95"/>
      <c r="C22" s="96"/>
      <c r="D22" s="96"/>
      <c r="E22" s="96"/>
      <c r="F22" s="130"/>
      <c r="G22" s="139"/>
      <c r="H22" s="122"/>
      <c r="I22" s="17"/>
      <c r="J22" s="18"/>
      <c r="K22" s="19"/>
    </row>
    <row r="23" spans="1:11" ht="15.75" thickBot="1" x14ac:dyDescent="0.3">
      <c r="A23" s="16"/>
      <c r="B23" s="92"/>
      <c r="C23" s="93"/>
      <c r="D23" s="93"/>
      <c r="E23" s="93"/>
      <c r="F23" s="131"/>
      <c r="G23" s="123"/>
      <c r="H23" s="123"/>
      <c r="I23" s="104" t="s">
        <v>69</v>
      </c>
      <c r="J23" s="113"/>
      <c r="K23" s="101">
        <f>SUM(K16:K21)</f>
        <v>0</v>
      </c>
    </row>
    <row r="24" spans="1:11" x14ac:dyDescent="0.25">
      <c r="A24" s="16"/>
      <c r="B24" s="92"/>
      <c r="C24" s="93"/>
      <c r="D24" s="93"/>
      <c r="E24" s="93"/>
      <c r="F24" s="130"/>
      <c r="G24" s="139"/>
      <c r="H24" s="122"/>
      <c r="I24" s="17"/>
      <c r="J24" s="18"/>
      <c r="K24" s="19"/>
    </row>
    <row r="25" spans="1:11" x14ac:dyDescent="0.25">
      <c r="A25" s="16" t="s">
        <v>7</v>
      </c>
      <c r="B25" s="170" t="s">
        <v>97</v>
      </c>
      <c r="C25" s="171"/>
      <c r="D25" s="171"/>
      <c r="E25" s="171"/>
      <c r="F25" s="130"/>
      <c r="G25" s="139"/>
      <c r="H25" s="122"/>
      <c r="I25" s="17"/>
      <c r="J25" s="18"/>
      <c r="K25" s="19"/>
    </row>
    <row r="26" spans="1:11" x14ac:dyDescent="0.25">
      <c r="A26" s="54" t="s">
        <v>48</v>
      </c>
      <c r="B26" s="166" t="s">
        <v>98</v>
      </c>
      <c r="C26" s="167"/>
      <c r="D26" s="167"/>
      <c r="E26" s="167"/>
      <c r="F26" s="130">
        <v>1</v>
      </c>
      <c r="G26" s="139">
        <v>2</v>
      </c>
      <c r="H26" s="122">
        <f>G26*F26</f>
        <v>2</v>
      </c>
      <c r="I26" s="17" t="s">
        <v>15</v>
      </c>
      <c r="J26" s="18">
        <f>J16</f>
        <v>0</v>
      </c>
      <c r="K26" s="19">
        <f>H26*J26</f>
        <v>0</v>
      </c>
    </row>
    <row r="27" spans="1:11" x14ac:dyDescent="0.25">
      <c r="A27" s="54" t="s">
        <v>49</v>
      </c>
      <c r="B27" s="166" t="s">
        <v>40</v>
      </c>
      <c r="C27" s="167"/>
      <c r="D27" s="167"/>
      <c r="E27" s="167"/>
      <c r="F27" s="130">
        <v>2</v>
      </c>
      <c r="G27" s="139">
        <v>2</v>
      </c>
      <c r="H27" s="122">
        <f t="shared" ref="H27:H29" si="2">G27*F27</f>
        <v>4</v>
      </c>
      <c r="I27" s="17" t="s">
        <v>15</v>
      </c>
      <c r="J27" s="18">
        <f>J17</f>
        <v>0</v>
      </c>
      <c r="K27" s="19">
        <f t="shared" ref="K27:K29" si="3">H27*J27</f>
        <v>0</v>
      </c>
    </row>
    <row r="28" spans="1:11" x14ac:dyDescent="0.25">
      <c r="A28" s="54" t="s">
        <v>50</v>
      </c>
      <c r="B28" s="166" t="s">
        <v>45</v>
      </c>
      <c r="C28" s="167"/>
      <c r="D28" s="167"/>
      <c r="E28" s="167"/>
      <c r="F28" s="130">
        <v>1</v>
      </c>
      <c r="G28" s="139">
        <v>2</v>
      </c>
      <c r="H28" s="122">
        <f t="shared" si="2"/>
        <v>2</v>
      </c>
      <c r="I28" s="17" t="s">
        <v>15</v>
      </c>
      <c r="J28" s="18">
        <f>J19</f>
        <v>0</v>
      </c>
      <c r="K28" s="19">
        <f>H28*J28</f>
        <v>0</v>
      </c>
    </row>
    <row r="29" spans="1:11" x14ac:dyDescent="0.25">
      <c r="A29" s="54" t="s">
        <v>51</v>
      </c>
      <c r="B29" s="166" t="s">
        <v>47</v>
      </c>
      <c r="C29" s="167"/>
      <c r="D29" s="167"/>
      <c r="E29" s="167"/>
      <c r="F29" s="130">
        <v>4</v>
      </c>
      <c r="G29" s="139">
        <v>2</v>
      </c>
      <c r="H29" s="122">
        <f t="shared" si="2"/>
        <v>8</v>
      </c>
      <c r="I29" s="17" t="s">
        <v>15</v>
      </c>
      <c r="J29" s="18">
        <f>J20</f>
        <v>0</v>
      </c>
      <c r="K29" s="19">
        <f t="shared" si="3"/>
        <v>0</v>
      </c>
    </row>
    <row r="30" spans="1:11" ht="15.75" thickBot="1" x14ac:dyDescent="0.3">
      <c r="A30" s="54"/>
      <c r="B30" s="96"/>
      <c r="C30" s="96"/>
      <c r="D30" s="96"/>
      <c r="E30" s="96"/>
      <c r="F30" s="130"/>
      <c r="G30" s="139"/>
      <c r="H30" s="122"/>
      <c r="I30" s="17"/>
      <c r="J30" s="18"/>
      <c r="K30" s="19"/>
    </row>
    <row r="31" spans="1:11" ht="15.75" thickBot="1" x14ac:dyDescent="0.3">
      <c r="A31" s="54"/>
      <c r="B31" s="96"/>
      <c r="C31" s="96"/>
      <c r="D31" s="96"/>
      <c r="E31" s="96"/>
      <c r="F31" s="132"/>
      <c r="G31" s="124"/>
      <c r="H31" s="124"/>
      <c r="I31" s="104" t="s">
        <v>70</v>
      </c>
      <c r="J31" s="97"/>
      <c r="K31" s="101">
        <f>SUM(K26:K29)</f>
        <v>0</v>
      </c>
    </row>
    <row r="32" spans="1:11" x14ac:dyDescent="0.25">
      <c r="A32" s="54"/>
      <c r="B32" s="96"/>
      <c r="C32" s="96"/>
      <c r="D32" s="96"/>
      <c r="E32" s="96"/>
      <c r="F32" s="130"/>
      <c r="G32" s="139"/>
      <c r="H32" s="139"/>
      <c r="I32" s="147"/>
      <c r="J32" s="18"/>
      <c r="K32" s="148"/>
    </row>
    <row r="33" spans="1:11" x14ac:dyDescent="0.25">
      <c r="A33" s="16" t="s">
        <v>8</v>
      </c>
      <c r="B33" s="170" t="s">
        <v>99</v>
      </c>
      <c r="C33" s="171"/>
      <c r="D33" s="171"/>
      <c r="E33" s="171"/>
      <c r="F33" s="130"/>
      <c r="G33" s="139"/>
      <c r="H33" s="122"/>
      <c r="I33" s="17"/>
      <c r="J33" s="18"/>
      <c r="K33" s="19"/>
    </row>
    <row r="34" spans="1:11" x14ac:dyDescent="0.25">
      <c r="A34" s="54" t="s">
        <v>52</v>
      </c>
      <c r="B34" s="166" t="s">
        <v>100</v>
      </c>
      <c r="C34" s="167"/>
      <c r="D34" s="167"/>
      <c r="E34" s="167"/>
      <c r="F34" s="130">
        <v>1</v>
      </c>
      <c r="G34" s="139">
        <v>1</v>
      </c>
      <c r="H34" s="122">
        <f t="shared" ref="H34:H36" si="4">G34*F34</f>
        <v>1</v>
      </c>
      <c r="I34" s="17" t="s">
        <v>15</v>
      </c>
      <c r="J34" s="18">
        <f>J24</f>
        <v>0</v>
      </c>
      <c r="K34" s="19">
        <f>H34*J34</f>
        <v>0</v>
      </c>
    </row>
    <row r="35" spans="1:11" x14ac:dyDescent="0.25">
      <c r="A35" s="54" t="s">
        <v>53</v>
      </c>
      <c r="B35" s="166" t="s">
        <v>101</v>
      </c>
      <c r="C35" s="167"/>
      <c r="D35" s="167"/>
      <c r="E35" s="167"/>
      <c r="F35" s="130">
        <v>3</v>
      </c>
      <c r="G35" s="139">
        <v>1</v>
      </c>
      <c r="H35" s="122">
        <f t="shared" si="4"/>
        <v>3</v>
      </c>
      <c r="I35" s="17" t="s">
        <v>15</v>
      </c>
      <c r="J35" s="18">
        <f>J26</f>
        <v>0</v>
      </c>
      <c r="K35" s="19">
        <f t="shared" ref="K35:K36" si="5">H35*J35</f>
        <v>0</v>
      </c>
    </row>
    <row r="36" spans="1:11" x14ac:dyDescent="0.25">
      <c r="A36" s="54" t="s">
        <v>102</v>
      </c>
      <c r="B36" s="166" t="s">
        <v>47</v>
      </c>
      <c r="C36" s="167"/>
      <c r="D36" s="167"/>
      <c r="E36" s="167"/>
      <c r="F36" s="130">
        <v>2</v>
      </c>
      <c r="G36" s="139">
        <v>1</v>
      </c>
      <c r="H36" s="122">
        <f t="shared" si="4"/>
        <v>2</v>
      </c>
      <c r="I36" s="17" t="s">
        <v>15</v>
      </c>
      <c r="J36" s="18">
        <f>J27</f>
        <v>0</v>
      </c>
      <c r="K36" s="19">
        <f t="shared" si="5"/>
        <v>0</v>
      </c>
    </row>
    <row r="37" spans="1:11" ht="15.75" thickBot="1" x14ac:dyDescent="0.3">
      <c r="A37" s="54"/>
      <c r="B37" s="96"/>
      <c r="C37" s="96"/>
      <c r="D37" s="96"/>
      <c r="E37" s="96"/>
      <c r="F37" s="130"/>
      <c r="G37" s="139"/>
      <c r="H37" s="122"/>
      <c r="I37" s="17"/>
      <c r="J37" s="18"/>
      <c r="K37" s="19"/>
    </row>
    <row r="38" spans="1:11" ht="15.75" thickBot="1" x14ac:dyDescent="0.3">
      <c r="A38" s="54"/>
      <c r="B38" s="96"/>
      <c r="C38" s="96"/>
      <c r="D38" s="96"/>
      <c r="E38" s="96"/>
      <c r="F38" s="132"/>
      <c r="G38" s="124"/>
      <c r="H38" s="124"/>
      <c r="I38" s="104" t="s">
        <v>70</v>
      </c>
      <c r="J38" s="97"/>
      <c r="K38" s="101">
        <f>SUM(K34:K36)</f>
        <v>0</v>
      </c>
    </row>
    <row r="39" spans="1:11" x14ac:dyDescent="0.25">
      <c r="A39" s="54"/>
      <c r="B39" s="96"/>
      <c r="C39" s="96"/>
      <c r="D39" s="96"/>
      <c r="E39" s="96"/>
      <c r="F39" s="130"/>
      <c r="G39" s="139"/>
      <c r="H39" s="139"/>
      <c r="I39" s="147"/>
      <c r="J39" s="18"/>
      <c r="K39" s="148"/>
    </row>
    <row r="40" spans="1:11" x14ac:dyDescent="0.25">
      <c r="A40" s="8" t="s">
        <v>9</v>
      </c>
      <c r="B40" s="78" t="s">
        <v>89</v>
      </c>
      <c r="F40" s="130"/>
      <c r="G40" s="139"/>
      <c r="H40" s="122"/>
      <c r="I40" s="17"/>
      <c r="J40" s="6"/>
      <c r="K40" s="7"/>
    </row>
    <row r="41" spans="1:11" x14ac:dyDescent="0.25">
      <c r="A41" s="54" t="s">
        <v>72</v>
      </c>
      <c r="B41" s="34" t="s">
        <v>103</v>
      </c>
      <c r="C41" s="34"/>
      <c r="D41" s="34"/>
      <c r="E41" s="134" t="s">
        <v>105</v>
      </c>
      <c r="F41" s="130">
        <v>1</v>
      </c>
      <c r="G41" s="139">
        <v>6</v>
      </c>
      <c r="H41" s="122">
        <f>G41*F41</f>
        <v>6</v>
      </c>
      <c r="I41" s="17" t="s">
        <v>15</v>
      </c>
      <c r="J41" s="6"/>
      <c r="K41" s="7">
        <f>H41*J41</f>
        <v>0</v>
      </c>
    </row>
    <row r="42" spans="1:11" x14ac:dyDescent="0.25">
      <c r="A42" s="54" t="s">
        <v>73</v>
      </c>
      <c r="B42" s="34" t="s">
        <v>54</v>
      </c>
      <c r="C42" s="34"/>
      <c r="D42" s="34"/>
      <c r="E42" s="134" t="s">
        <v>106</v>
      </c>
      <c r="F42" s="130">
        <v>19</v>
      </c>
      <c r="G42" s="139">
        <v>6</v>
      </c>
      <c r="H42" s="122">
        <f>G42*F42</f>
        <v>114</v>
      </c>
      <c r="I42" s="17" t="s">
        <v>15</v>
      </c>
      <c r="J42" s="6"/>
      <c r="K42" s="7">
        <f t="shared" ref="K42:K43" si="6">H42*J42</f>
        <v>0</v>
      </c>
    </row>
    <row r="43" spans="1:11" x14ac:dyDescent="0.25">
      <c r="A43" s="54" t="s">
        <v>110</v>
      </c>
      <c r="B43" s="34" t="s">
        <v>104</v>
      </c>
      <c r="C43" s="34"/>
      <c r="D43" s="34"/>
      <c r="E43" s="134" t="s">
        <v>107</v>
      </c>
      <c r="F43" s="130">
        <v>11</v>
      </c>
      <c r="G43" s="139">
        <v>6</v>
      </c>
      <c r="H43" s="122">
        <f>G43*F43</f>
        <v>66</v>
      </c>
      <c r="I43" s="17" t="s">
        <v>15</v>
      </c>
      <c r="J43" s="6"/>
      <c r="K43" s="7">
        <f t="shared" si="6"/>
        <v>0</v>
      </c>
    </row>
    <row r="44" spans="1:11" ht="15.75" thickBot="1" x14ac:dyDescent="0.3">
      <c r="A44" s="54"/>
      <c r="B44" s="34"/>
      <c r="C44" s="34"/>
      <c r="D44" s="34"/>
      <c r="E44" s="133"/>
      <c r="F44" s="130"/>
      <c r="G44" s="139"/>
      <c r="H44" s="122"/>
      <c r="I44" s="17"/>
      <c r="J44" s="6"/>
      <c r="K44" s="7"/>
    </row>
    <row r="45" spans="1:11" ht="15.75" thickBot="1" x14ac:dyDescent="0.3">
      <c r="A45" s="54"/>
      <c r="B45" s="34"/>
      <c r="C45" s="34"/>
      <c r="D45" s="34"/>
      <c r="F45" s="132"/>
      <c r="G45" s="124"/>
      <c r="H45" s="124"/>
      <c r="I45" s="104" t="s">
        <v>108</v>
      </c>
      <c r="J45" s="97"/>
      <c r="K45" s="101">
        <f>SUM(K41:K43)</f>
        <v>0</v>
      </c>
    </row>
    <row r="46" spans="1:11" x14ac:dyDescent="0.25">
      <c r="A46" s="54"/>
      <c r="B46" s="34"/>
      <c r="C46" s="34"/>
      <c r="D46" s="34"/>
      <c r="F46" s="130"/>
      <c r="G46" s="139"/>
      <c r="H46" s="139"/>
      <c r="I46" s="147"/>
      <c r="J46" s="18"/>
      <c r="K46" s="148"/>
    </row>
    <row r="47" spans="1:11" x14ac:dyDescent="0.25">
      <c r="A47" s="8" t="s">
        <v>10</v>
      </c>
      <c r="B47" s="78" t="s">
        <v>109</v>
      </c>
      <c r="F47" s="130"/>
      <c r="G47" s="139"/>
      <c r="H47" s="122"/>
      <c r="I47" s="17"/>
      <c r="J47" s="6"/>
      <c r="K47" s="7"/>
    </row>
    <row r="48" spans="1:11" x14ac:dyDescent="0.25">
      <c r="A48" s="54" t="s">
        <v>111</v>
      </c>
      <c r="B48" s="34" t="s">
        <v>54</v>
      </c>
      <c r="C48" s="34"/>
      <c r="D48" s="34"/>
      <c r="E48" s="134" t="s">
        <v>113</v>
      </c>
      <c r="F48" s="130">
        <v>11</v>
      </c>
      <c r="G48" s="139">
        <v>3</v>
      </c>
      <c r="H48" s="122">
        <f>G48*F48</f>
        <v>33</v>
      </c>
      <c r="I48" s="17" t="s">
        <v>15</v>
      </c>
      <c r="J48" s="6"/>
      <c r="K48" s="7">
        <f>H48*J48</f>
        <v>0</v>
      </c>
    </row>
    <row r="49" spans="1:11" x14ac:dyDescent="0.25">
      <c r="A49" s="54" t="s">
        <v>112</v>
      </c>
      <c r="B49" s="34" t="s">
        <v>104</v>
      </c>
      <c r="C49" s="34"/>
      <c r="D49" s="34"/>
      <c r="E49" s="134" t="s">
        <v>114</v>
      </c>
      <c r="F49" s="130">
        <v>7</v>
      </c>
      <c r="G49" s="139">
        <v>3</v>
      </c>
      <c r="H49" s="122">
        <f>G49*F49</f>
        <v>21</v>
      </c>
      <c r="I49" s="17" t="s">
        <v>15</v>
      </c>
      <c r="J49" s="6"/>
      <c r="K49" s="7">
        <f>H49*J49</f>
        <v>0</v>
      </c>
    </row>
    <row r="50" spans="1:11" ht="15.75" thickBot="1" x14ac:dyDescent="0.3">
      <c r="A50" s="54"/>
      <c r="B50" s="34"/>
      <c r="C50" s="34"/>
      <c r="D50" s="34"/>
      <c r="E50" s="133"/>
      <c r="F50" s="130"/>
      <c r="G50" s="139"/>
      <c r="H50" s="122"/>
      <c r="I50" s="17"/>
      <c r="J50" s="6"/>
      <c r="K50" s="7"/>
    </row>
    <row r="51" spans="1:11" ht="15.75" thickBot="1" x14ac:dyDescent="0.3">
      <c r="A51" s="54"/>
      <c r="B51" s="34"/>
      <c r="C51" s="34"/>
      <c r="D51" s="34"/>
      <c r="F51" s="132"/>
      <c r="G51" s="124"/>
      <c r="H51" s="124"/>
      <c r="I51" s="104" t="s">
        <v>115</v>
      </c>
      <c r="J51" s="97"/>
      <c r="K51" s="101">
        <f>SUM(K48:K49)</f>
        <v>0</v>
      </c>
    </row>
    <row r="52" spans="1:11" ht="15.75" thickBot="1" x14ac:dyDescent="0.3">
      <c r="A52" s="149"/>
      <c r="B52" s="150"/>
      <c r="C52" s="150"/>
      <c r="D52" s="150"/>
      <c r="E52" s="29"/>
      <c r="F52" s="151"/>
      <c r="G52" s="152"/>
      <c r="H52" s="153"/>
      <c r="I52" s="154"/>
      <c r="J52" s="155"/>
      <c r="K52" s="156"/>
    </row>
    <row r="53" spans="1:11" x14ac:dyDescent="0.25">
      <c r="A53" s="8" t="s">
        <v>11</v>
      </c>
      <c r="B53" s="78" t="s">
        <v>71</v>
      </c>
      <c r="F53" s="130"/>
      <c r="G53" s="139"/>
      <c r="H53" s="122"/>
      <c r="I53" s="17"/>
      <c r="J53" s="6"/>
      <c r="K53" s="7"/>
    </row>
    <row r="54" spans="1:11" x14ac:dyDescent="0.25">
      <c r="A54" s="54" t="s">
        <v>123</v>
      </c>
      <c r="B54" t="s">
        <v>17</v>
      </c>
      <c r="E54" s="134" t="s">
        <v>117</v>
      </c>
      <c r="F54" s="130">
        <v>17</v>
      </c>
      <c r="G54" s="139">
        <v>11</v>
      </c>
      <c r="H54" s="122">
        <f>G54*F54</f>
        <v>187</v>
      </c>
      <c r="I54" s="17" t="s">
        <v>15</v>
      </c>
      <c r="J54" s="6"/>
      <c r="K54" s="7">
        <f>H54*J54</f>
        <v>0</v>
      </c>
    </row>
    <row r="55" spans="1:11" x14ac:dyDescent="0.25">
      <c r="A55" s="54" t="s">
        <v>124</v>
      </c>
      <c r="B55" t="s">
        <v>118</v>
      </c>
      <c r="E55" s="134" t="s">
        <v>119</v>
      </c>
      <c r="F55" s="130">
        <v>5</v>
      </c>
      <c r="G55" s="139">
        <v>1</v>
      </c>
      <c r="H55" s="122">
        <f>G55*F55</f>
        <v>5</v>
      </c>
      <c r="I55" s="17" t="s">
        <v>15</v>
      </c>
      <c r="J55" s="6"/>
      <c r="K55" s="7">
        <f>H55*J55</f>
        <v>0</v>
      </c>
    </row>
    <row r="56" spans="1:11" ht="29.25" customHeight="1" x14ac:dyDescent="0.25">
      <c r="A56" s="54" t="s">
        <v>125</v>
      </c>
      <c r="B56" s="182" t="s">
        <v>18</v>
      </c>
      <c r="C56" s="183"/>
      <c r="D56" s="183"/>
      <c r="E56" s="134" t="s">
        <v>116</v>
      </c>
      <c r="F56" s="128">
        <v>17</v>
      </c>
      <c r="G56" s="137">
        <v>1</v>
      </c>
      <c r="H56" s="120">
        <f>G56*F56</f>
        <v>17</v>
      </c>
      <c r="I56" s="12" t="s">
        <v>15</v>
      </c>
      <c r="J56" s="6"/>
      <c r="K56" s="7">
        <f>H56*J56</f>
        <v>0</v>
      </c>
    </row>
    <row r="57" spans="1:11" ht="15.75" thickBot="1" x14ac:dyDescent="0.3">
      <c r="A57" s="54"/>
      <c r="E57" s="134"/>
      <c r="F57" s="130"/>
      <c r="G57" s="139"/>
      <c r="H57" s="122"/>
      <c r="I57" s="17"/>
      <c r="J57" s="6"/>
      <c r="K57" s="7"/>
    </row>
    <row r="58" spans="1:11" ht="15.75" thickBot="1" x14ac:dyDescent="0.3">
      <c r="A58" s="54"/>
      <c r="F58" s="132"/>
      <c r="G58" s="124"/>
      <c r="H58" s="124"/>
      <c r="I58" s="104" t="s">
        <v>75</v>
      </c>
      <c r="J58" s="103"/>
      <c r="K58" s="102">
        <f>SUM(K54:K56)</f>
        <v>0</v>
      </c>
    </row>
    <row r="59" spans="1:11" x14ac:dyDescent="0.25">
      <c r="A59" s="54"/>
      <c r="F59" s="130"/>
      <c r="G59" s="139"/>
      <c r="H59" s="122"/>
      <c r="I59" s="17"/>
      <c r="J59" s="6"/>
      <c r="K59" s="7"/>
    </row>
    <row r="60" spans="1:11" ht="33.75" customHeight="1" x14ac:dyDescent="0.25">
      <c r="A60" s="16" t="s">
        <v>12</v>
      </c>
      <c r="B60" s="184" t="s">
        <v>91</v>
      </c>
      <c r="C60" s="183"/>
      <c r="D60" s="183"/>
      <c r="E60" s="141" t="s">
        <v>121</v>
      </c>
      <c r="F60" s="128">
        <v>6</v>
      </c>
      <c r="G60" s="137">
        <v>1</v>
      </c>
      <c r="H60" s="120">
        <f>G60*F60</f>
        <v>6</v>
      </c>
      <c r="I60" s="12" t="s">
        <v>15</v>
      </c>
      <c r="J60" s="6"/>
      <c r="K60" s="7">
        <f>H60*J60</f>
        <v>0</v>
      </c>
    </row>
    <row r="61" spans="1:11" ht="15.75" thickBot="1" x14ac:dyDescent="0.3">
      <c r="A61" s="8"/>
      <c r="B61" s="34" t="s">
        <v>120</v>
      </c>
      <c r="E61" s="141"/>
      <c r="F61" s="130"/>
      <c r="G61" s="139"/>
      <c r="H61" s="122"/>
      <c r="I61" s="17"/>
      <c r="J61" s="6"/>
      <c r="K61" s="7"/>
    </row>
    <row r="62" spans="1:11" ht="15.75" thickBot="1" x14ac:dyDescent="0.3">
      <c r="A62" s="8"/>
      <c r="B62" s="78"/>
      <c r="F62" s="132"/>
      <c r="G62" s="124"/>
      <c r="H62" s="124"/>
      <c r="I62" s="104" t="s">
        <v>74</v>
      </c>
      <c r="J62" s="103"/>
      <c r="K62" s="102">
        <f>SUM(K60)</f>
        <v>0</v>
      </c>
    </row>
    <row r="63" spans="1:11" x14ac:dyDescent="0.25">
      <c r="A63" s="8"/>
      <c r="B63" s="78"/>
      <c r="F63" s="130"/>
      <c r="G63" s="139"/>
      <c r="H63" s="122"/>
      <c r="I63" s="17"/>
      <c r="J63" s="6"/>
      <c r="K63" s="7"/>
    </row>
    <row r="64" spans="1:11" ht="31.5" customHeight="1" x14ac:dyDescent="0.25">
      <c r="A64" s="16" t="s">
        <v>126</v>
      </c>
      <c r="B64" s="184" t="s">
        <v>94</v>
      </c>
      <c r="C64" s="183"/>
      <c r="D64" s="183"/>
      <c r="E64" s="141" t="s">
        <v>90</v>
      </c>
      <c r="F64" s="128">
        <v>7</v>
      </c>
      <c r="G64" s="137">
        <v>1</v>
      </c>
      <c r="H64" s="120">
        <f>F64*G64</f>
        <v>7</v>
      </c>
      <c r="I64" s="12" t="s">
        <v>15</v>
      </c>
      <c r="J64" s="6"/>
      <c r="K64" s="7">
        <f>H64*J64</f>
        <v>0</v>
      </c>
    </row>
    <row r="65" spans="1:11" ht="15.75" thickBot="1" x14ac:dyDescent="0.3">
      <c r="A65" s="8"/>
      <c r="B65" s="34" t="s">
        <v>93</v>
      </c>
      <c r="E65" s="141"/>
      <c r="F65" s="130"/>
      <c r="G65" s="139"/>
      <c r="H65" s="122"/>
      <c r="I65" s="17"/>
      <c r="J65" s="6"/>
      <c r="K65" s="7"/>
    </row>
    <row r="66" spans="1:11" ht="15.75" thickBot="1" x14ac:dyDescent="0.3">
      <c r="A66" s="8"/>
      <c r="B66" s="78"/>
      <c r="F66" s="132"/>
      <c r="G66" s="124"/>
      <c r="H66" s="124"/>
      <c r="I66" s="104" t="s">
        <v>76</v>
      </c>
      <c r="J66" s="103"/>
      <c r="K66" s="102">
        <f>SUM(K64)</f>
        <v>0</v>
      </c>
    </row>
    <row r="67" spans="1:11" x14ac:dyDescent="0.25">
      <c r="A67" s="8"/>
      <c r="B67" s="78"/>
      <c r="F67" s="130"/>
      <c r="G67" s="139"/>
      <c r="H67" s="122"/>
      <c r="I67" s="17"/>
      <c r="J67" s="6"/>
      <c r="K67" s="7"/>
    </row>
    <row r="68" spans="1:11" x14ac:dyDescent="0.25">
      <c r="A68" s="8" t="s">
        <v>127</v>
      </c>
      <c r="B68" s="78" t="s">
        <v>66</v>
      </c>
      <c r="E68" s="134" t="s">
        <v>85</v>
      </c>
      <c r="F68" s="130">
        <v>29</v>
      </c>
      <c r="G68" s="139">
        <v>12</v>
      </c>
      <c r="H68" s="122">
        <f>F68*G68</f>
        <v>348</v>
      </c>
      <c r="I68" s="17" t="s">
        <v>15</v>
      </c>
      <c r="J68" s="6"/>
      <c r="K68" s="7">
        <f>H68*J68</f>
        <v>0</v>
      </c>
    </row>
    <row r="69" spans="1:11" ht="15.75" thickBot="1" x14ac:dyDescent="0.3">
      <c r="A69" s="8"/>
      <c r="E69" s="134"/>
      <c r="F69" s="130"/>
      <c r="G69" s="139"/>
      <c r="H69" s="122"/>
      <c r="I69" s="17"/>
      <c r="J69" s="6"/>
      <c r="K69" s="7"/>
    </row>
    <row r="70" spans="1:11" ht="15.75" thickBot="1" x14ac:dyDescent="0.3">
      <c r="A70" s="8"/>
      <c r="F70" s="132"/>
      <c r="G70" s="124"/>
      <c r="H70" s="124"/>
      <c r="I70" s="104" t="s">
        <v>77</v>
      </c>
      <c r="J70" s="103"/>
      <c r="K70" s="11">
        <f>SUM(K68)</f>
        <v>0</v>
      </c>
    </row>
    <row r="71" spans="1:11" ht="15.75" thickBot="1" x14ac:dyDescent="0.3">
      <c r="A71" s="8"/>
      <c r="F71" s="130"/>
      <c r="G71" s="139"/>
      <c r="H71" s="122"/>
      <c r="I71" s="17"/>
      <c r="J71" s="6"/>
      <c r="K71" s="7"/>
    </row>
    <row r="72" spans="1:11" ht="16.5" thickBot="1" x14ac:dyDescent="0.3">
      <c r="A72" s="107"/>
      <c r="B72" s="29"/>
      <c r="C72" s="29"/>
      <c r="D72" s="29"/>
      <c r="E72" s="125"/>
      <c r="F72" s="129"/>
      <c r="G72" s="138"/>
      <c r="H72" s="121"/>
      <c r="I72" s="2"/>
      <c r="J72" s="94" t="s">
        <v>82</v>
      </c>
      <c r="K72" s="11">
        <f>K23+K31+K38+K45+K51+K58+K62+K66+K70</f>
        <v>0</v>
      </c>
    </row>
    <row r="73" spans="1:11" ht="15.75" thickBot="1" x14ac:dyDescent="0.3">
      <c r="A73" s="143"/>
      <c r="B73" s="144"/>
      <c r="C73" s="144"/>
      <c r="D73" s="144"/>
      <c r="E73" s="144"/>
      <c r="F73" s="132"/>
      <c r="G73" s="124"/>
      <c r="H73" s="145"/>
      <c r="I73" s="146"/>
      <c r="J73" s="103"/>
      <c r="K73" s="11"/>
    </row>
    <row r="74" spans="1:11" x14ac:dyDescent="0.25">
      <c r="A74" s="108"/>
      <c r="B74" s="25"/>
      <c r="C74" s="25"/>
      <c r="D74" s="25"/>
      <c r="E74" s="25"/>
      <c r="F74" s="140"/>
      <c r="G74" s="140"/>
      <c r="H74" s="109"/>
      <c r="I74" s="110"/>
      <c r="J74" s="111"/>
      <c r="K74" s="112"/>
    </row>
    <row r="75" spans="1:11" x14ac:dyDescent="0.25">
      <c r="A75" s="32" t="s">
        <v>20</v>
      </c>
      <c r="B75" s="33" t="s">
        <v>21</v>
      </c>
      <c r="F75" s="127"/>
      <c r="G75" s="127"/>
      <c r="H75" s="4"/>
      <c r="I75" s="10"/>
      <c r="J75" s="6"/>
      <c r="K75" s="7"/>
    </row>
    <row r="76" spans="1:11" ht="9" customHeight="1" x14ac:dyDescent="0.25">
      <c r="A76" s="8"/>
      <c r="F76" s="127"/>
      <c r="G76" s="127"/>
      <c r="H76" s="4"/>
      <c r="I76" s="17"/>
      <c r="J76" s="6"/>
      <c r="K76" s="7"/>
    </row>
    <row r="77" spans="1:11" x14ac:dyDescent="0.25">
      <c r="A77" s="16" t="s">
        <v>22</v>
      </c>
      <c r="B77" s="172" t="s">
        <v>122</v>
      </c>
      <c r="C77" s="173"/>
      <c r="D77" s="173"/>
      <c r="E77" s="173"/>
      <c r="F77" s="130">
        <v>20</v>
      </c>
      <c r="G77" s="130">
        <v>0.5</v>
      </c>
      <c r="H77" s="23">
        <f>F77*G77</f>
        <v>10</v>
      </c>
      <c r="I77" s="17" t="s">
        <v>15</v>
      </c>
      <c r="J77" s="6"/>
      <c r="K77" s="7">
        <f>H77*J77</f>
        <v>0</v>
      </c>
    </row>
    <row r="78" spans="1:11" x14ac:dyDescent="0.25">
      <c r="A78" s="8"/>
      <c r="B78" t="s">
        <v>81</v>
      </c>
      <c r="F78" s="127"/>
      <c r="G78" s="127"/>
      <c r="H78" s="4"/>
      <c r="I78" s="17"/>
      <c r="J78" s="6"/>
      <c r="K78" s="7"/>
    </row>
    <row r="79" spans="1:11" x14ac:dyDescent="0.25">
      <c r="A79" s="8"/>
      <c r="B79" t="s">
        <v>92</v>
      </c>
      <c r="F79" s="127"/>
      <c r="G79" s="127"/>
      <c r="H79" s="4"/>
      <c r="I79" s="17"/>
      <c r="J79" s="6"/>
      <c r="K79" s="7"/>
    </row>
    <row r="80" spans="1:11" x14ac:dyDescent="0.25">
      <c r="A80" s="8"/>
      <c r="B80" t="s">
        <v>56</v>
      </c>
      <c r="F80" s="127"/>
      <c r="G80" s="127"/>
      <c r="H80" s="4"/>
      <c r="I80" s="17"/>
      <c r="J80" s="6"/>
      <c r="K80" s="7"/>
    </row>
    <row r="81" spans="1:11" ht="9.75" customHeight="1" thickBot="1" x14ac:dyDescent="0.3">
      <c r="A81" s="8"/>
      <c r="B81" s="78"/>
      <c r="F81" s="127"/>
      <c r="G81" s="127"/>
      <c r="H81" s="4"/>
      <c r="I81" s="17"/>
      <c r="J81" s="6"/>
      <c r="K81" s="7"/>
    </row>
    <row r="82" spans="1:11" ht="16.5" thickBot="1" x14ac:dyDescent="0.3">
      <c r="A82" s="8"/>
      <c r="B82" s="78"/>
      <c r="E82" s="125"/>
      <c r="F82" s="129"/>
      <c r="G82" s="129"/>
      <c r="H82" s="1"/>
      <c r="I82" s="2"/>
      <c r="J82" s="94" t="s">
        <v>83</v>
      </c>
      <c r="K82" s="11">
        <f>K77</f>
        <v>0</v>
      </c>
    </row>
    <row r="83" spans="1:11" x14ac:dyDescent="0.25">
      <c r="A83" s="8"/>
      <c r="B83" s="78"/>
      <c r="F83" s="25"/>
      <c r="G83" s="25"/>
      <c r="H83" s="25"/>
      <c r="I83" s="105"/>
      <c r="J83" s="80"/>
      <c r="K83" s="7"/>
    </row>
    <row r="84" spans="1:11" ht="16.5" thickBot="1" x14ac:dyDescent="0.3">
      <c r="A84" s="3"/>
      <c r="F84" s="40"/>
      <c r="G84" s="40"/>
      <c r="H84" s="40"/>
      <c r="I84" s="41"/>
      <c r="J84" s="47"/>
      <c r="K84" s="35"/>
    </row>
    <row r="85" spans="1:11" ht="15.75" x14ac:dyDescent="0.25">
      <c r="A85" s="26"/>
      <c r="B85" s="25"/>
      <c r="C85" s="25"/>
      <c r="D85" s="25"/>
      <c r="E85" s="25"/>
      <c r="F85" s="157"/>
      <c r="G85" s="159"/>
      <c r="H85" s="36"/>
      <c r="I85" s="37"/>
      <c r="J85" s="38" t="s">
        <v>57</v>
      </c>
      <c r="K85" s="39">
        <f>K9+K72+K82</f>
        <v>0</v>
      </c>
    </row>
    <row r="86" spans="1:11" ht="15.75" x14ac:dyDescent="0.25">
      <c r="A86" s="13"/>
      <c r="F86" s="40"/>
      <c r="G86" s="160"/>
      <c r="H86" s="40"/>
      <c r="I86" s="41" t="s">
        <v>23</v>
      </c>
      <c r="J86" s="42" t="s">
        <v>24</v>
      </c>
      <c r="K86" s="158">
        <f>K85*0.06</f>
        <v>0</v>
      </c>
    </row>
    <row r="87" spans="1:11" ht="16.5" thickBot="1" x14ac:dyDescent="0.3">
      <c r="A87" s="28"/>
      <c r="B87" s="29"/>
      <c r="C87" s="29"/>
      <c r="D87" s="29"/>
      <c r="E87" s="29"/>
      <c r="F87" s="43"/>
      <c r="G87" s="161"/>
      <c r="H87" s="43"/>
      <c r="I87" s="44"/>
      <c r="J87" s="45" t="s">
        <v>59</v>
      </c>
      <c r="K87" s="46">
        <f>K85+K86</f>
        <v>0</v>
      </c>
    </row>
    <row r="88" spans="1:11" ht="15.75" x14ac:dyDescent="0.25">
      <c r="A88" s="21"/>
      <c r="F88" s="40"/>
      <c r="G88" s="40"/>
      <c r="H88" s="40"/>
      <c r="I88" s="41"/>
      <c r="J88" s="47"/>
      <c r="K88" s="48"/>
    </row>
    <row r="89" spans="1:11" ht="15.75" x14ac:dyDescent="0.25">
      <c r="A89" s="142" t="s">
        <v>87</v>
      </c>
      <c r="F89" s="40"/>
      <c r="G89" s="40"/>
      <c r="H89" s="40"/>
      <c r="I89" s="41"/>
      <c r="J89" s="47"/>
      <c r="K89" s="48"/>
    </row>
    <row r="90" spans="1:11" ht="16.5" thickBot="1" x14ac:dyDescent="0.3">
      <c r="A90" s="21"/>
      <c r="F90" s="40"/>
      <c r="G90" s="40"/>
      <c r="H90" s="40"/>
      <c r="I90" s="41"/>
      <c r="J90" s="47"/>
      <c r="K90" s="48"/>
    </row>
    <row r="91" spans="1:11" x14ac:dyDescent="0.25">
      <c r="A91" s="26"/>
      <c r="B91" s="25"/>
      <c r="C91" s="25"/>
      <c r="D91" s="25"/>
      <c r="E91" s="57"/>
      <c r="F91" s="25"/>
      <c r="G91" s="25"/>
      <c r="H91" s="58"/>
      <c r="I91" s="59"/>
      <c r="J91" s="60"/>
      <c r="K91" s="61"/>
    </row>
    <row r="92" spans="1:11" x14ac:dyDescent="0.25">
      <c r="A92" s="62" t="s">
        <v>26</v>
      </c>
      <c r="B92" s="33" t="s">
        <v>60</v>
      </c>
      <c r="E92" s="4"/>
      <c r="H92" s="174" t="s">
        <v>37</v>
      </c>
      <c r="I92" s="175"/>
      <c r="J92" s="176"/>
      <c r="K92" s="63" t="s">
        <v>38</v>
      </c>
    </row>
    <row r="93" spans="1:11" x14ac:dyDescent="0.25">
      <c r="A93" s="13"/>
      <c r="B93" s="9" t="s">
        <v>27</v>
      </c>
      <c r="E93" s="4"/>
      <c r="H93" s="52"/>
      <c r="I93" s="20"/>
      <c r="J93" s="53"/>
      <c r="K93" s="27"/>
    </row>
    <row r="94" spans="1:11" x14ac:dyDescent="0.25">
      <c r="A94" s="13"/>
      <c r="B94" t="s">
        <v>78</v>
      </c>
      <c r="E94" s="4"/>
      <c r="H94" s="52"/>
      <c r="I94" s="21"/>
      <c r="J94" s="53"/>
      <c r="K94" s="27"/>
    </row>
    <row r="95" spans="1:11" x14ac:dyDescent="0.25">
      <c r="A95" s="13"/>
      <c r="B95" s="78"/>
      <c r="E95" s="4"/>
      <c r="H95" s="52"/>
      <c r="I95" s="21"/>
      <c r="J95" s="53"/>
      <c r="K95" s="27"/>
    </row>
    <row r="96" spans="1:11" x14ac:dyDescent="0.25">
      <c r="A96" s="13"/>
      <c r="B96" s="87" t="s">
        <v>28</v>
      </c>
      <c r="C96" s="85"/>
      <c r="D96" s="85"/>
      <c r="E96" s="86"/>
      <c r="F96" s="115"/>
      <c r="G96" s="115"/>
      <c r="H96" s="114"/>
      <c r="I96" s="116"/>
      <c r="J96" s="117" t="s">
        <v>30</v>
      </c>
      <c r="K96" s="88">
        <f>K97/1.06</f>
        <v>1886792.4528301887</v>
      </c>
    </row>
    <row r="97" spans="1:11" x14ac:dyDescent="0.25">
      <c r="A97" s="13"/>
      <c r="B97" s="9" t="s">
        <v>34</v>
      </c>
      <c r="C97" s="85"/>
      <c r="D97" s="85"/>
      <c r="E97" s="86"/>
      <c r="H97" s="52"/>
      <c r="I97" s="21"/>
      <c r="J97" s="56" t="s">
        <v>35</v>
      </c>
      <c r="K97" s="27">
        <v>2000000</v>
      </c>
    </row>
    <row r="98" spans="1:11" x14ac:dyDescent="0.25">
      <c r="A98" s="64"/>
      <c r="B98" s="177"/>
      <c r="C98" s="178"/>
      <c r="D98" s="178"/>
      <c r="E98" s="179"/>
      <c r="F98" s="49"/>
      <c r="G98" s="49"/>
      <c r="H98" s="55"/>
      <c r="I98" s="50"/>
      <c r="J98" s="56"/>
      <c r="K98" s="27"/>
    </row>
    <row r="99" spans="1:11" x14ac:dyDescent="0.25">
      <c r="A99" s="13"/>
      <c r="B99" s="87" t="s">
        <v>29</v>
      </c>
      <c r="C99" s="85"/>
      <c r="D99" s="85"/>
      <c r="E99" s="86"/>
      <c r="F99" s="115"/>
      <c r="G99" s="115"/>
      <c r="H99" s="114"/>
      <c r="I99" s="89"/>
      <c r="J99" s="117" t="s">
        <v>30</v>
      </c>
      <c r="K99" s="88">
        <f>K100/1.06</f>
        <v>23584905.660377357</v>
      </c>
    </row>
    <row r="100" spans="1:11" x14ac:dyDescent="0.25">
      <c r="A100" s="13"/>
      <c r="B100" s="51" t="s">
        <v>36</v>
      </c>
      <c r="C100" s="85"/>
      <c r="D100" s="85"/>
      <c r="E100" s="86"/>
      <c r="H100" s="52"/>
      <c r="I100" s="20"/>
      <c r="J100" s="56" t="s">
        <v>35</v>
      </c>
      <c r="K100" s="27">
        <v>25000000</v>
      </c>
    </row>
    <row r="101" spans="1:11" ht="6.75" customHeight="1" thickBot="1" x14ac:dyDescent="0.3">
      <c r="A101" s="28"/>
      <c r="B101" s="29"/>
      <c r="C101" s="29"/>
      <c r="D101" s="29"/>
      <c r="E101" s="65"/>
      <c r="F101" s="29"/>
      <c r="G101" s="29"/>
      <c r="H101" s="66"/>
      <c r="I101" s="30"/>
      <c r="J101" s="67"/>
      <c r="K101" s="31"/>
    </row>
    <row r="102" spans="1:11" x14ac:dyDescent="0.25">
      <c r="A102" s="21"/>
      <c r="I102" s="20"/>
      <c r="J102" s="22"/>
      <c r="K102" s="24"/>
    </row>
    <row r="103" spans="1:11" x14ac:dyDescent="0.25">
      <c r="A103" s="21"/>
      <c r="I103" s="20"/>
      <c r="J103" s="22"/>
      <c r="K103" s="24"/>
    </row>
    <row r="104" spans="1:11" x14ac:dyDescent="0.25">
      <c r="A104" s="21"/>
      <c r="I104" s="20"/>
      <c r="J104" s="22"/>
      <c r="K104" s="24"/>
    </row>
    <row r="105" spans="1:11" x14ac:dyDescent="0.25">
      <c r="A105" s="21"/>
      <c r="I105" s="20"/>
      <c r="J105" s="22"/>
      <c r="K105" s="24"/>
    </row>
    <row r="106" spans="1:11" x14ac:dyDescent="0.25">
      <c r="A106" s="21"/>
      <c r="I106" s="20"/>
      <c r="J106" s="22"/>
      <c r="K106" s="24"/>
    </row>
    <row r="107" spans="1:11" x14ac:dyDescent="0.25">
      <c r="A107" s="21"/>
      <c r="I107" s="20"/>
      <c r="J107" s="22"/>
      <c r="K107" s="24"/>
    </row>
    <row r="108" spans="1:11" x14ac:dyDescent="0.25">
      <c r="A108" s="79" t="s">
        <v>31</v>
      </c>
      <c r="I108" s="20"/>
      <c r="J108" s="22"/>
      <c r="K108" s="24"/>
    </row>
    <row r="109" spans="1:11" ht="15.75" thickBot="1" x14ac:dyDescent="0.3">
      <c r="A109" s="21"/>
      <c r="I109" s="20"/>
      <c r="J109" s="22"/>
      <c r="K109" s="24"/>
    </row>
    <row r="110" spans="1:11" x14ac:dyDescent="0.25">
      <c r="E110" s="83" t="s">
        <v>62</v>
      </c>
      <c r="F110" s="25"/>
      <c r="G110" s="25"/>
      <c r="H110" s="25"/>
      <c r="I110" s="59"/>
      <c r="J110" s="80"/>
      <c r="K110" s="162"/>
    </row>
    <row r="111" spans="1:11" x14ac:dyDescent="0.25">
      <c r="A111" s="21"/>
      <c r="E111" s="84" t="s">
        <v>32</v>
      </c>
      <c r="I111" s="20"/>
      <c r="J111" s="22"/>
      <c r="K111" s="163">
        <f>K110*0.06</f>
        <v>0</v>
      </c>
    </row>
    <row r="112" spans="1:11" ht="15.75" thickBot="1" x14ac:dyDescent="0.3">
      <c r="A112" s="21"/>
      <c r="E112" s="81" t="s">
        <v>63</v>
      </c>
      <c r="F112" s="29"/>
      <c r="G112" s="29"/>
      <c r="H112" s="29"/>
      <c r="I112" s="30"/>
      <c r="J112" s="82"/>
      <c r="K112" s="164">
        <f>K110+K111</f>
        <v>0</v>
      </c>
    </row>
    <row r="113" spans="1:17" ht="15.75" thickBot="1" x14ac:dyDescent="0.3">
      <c r="A113" s="21"/>
      <c r="I113" s="20"/>
      <c r="J113" s="22"/>
      <c r="K113" s="24"/>
    </row>
    <row r="114" spans="1:17" x14ac:dyDescent="0.25">
      <c r="A114" s="21"/>
      <c r="E114" s="83" t="s">
        <v>64</v>
      </c>
      <c r="F114" s="25"/>
      <c r="G114" s="25"/>
      <c r="H114" s="25"/>
      <c r="I114" s="59"/>
      <c r="J114" s="80"/>
      <c r="K114" s="162"/>
    </row>
    <row r="115" spans="1:17" x14ac:dyDescent="0.25">
      <c r="A115" s="21"/>
      <c r="E115" s="84" t="s">
        <v>33</v>
      </c>
      <c r="I115" s="20"/>
      <c r="J115" s="22"/>
      <c r="K115" s="163">
        <f>K114*0.06</f>
        <v>0</v>
      </c>
    </row>
    <row r="116" spans="1:17" ht="15.75" thickBot="1" x14ac:dyDescent="0.3">
      <c r="A116" s="21"/>
      <c r="E116" s="81" t="s">
        <v>65</v>
      </c>
      <c r="F116" s="29"/>
      <c r="G116" s="29"/>
      <c r="H116" s="29"/>
      <c r="I116" s="30"/>
      <c r="J116" s="82"/>
      <c r="K116" s="164">
        <f>K114+K115</f>
        <v>0</v>
      </c>
    </row>
    <row r="117" spans="1:17" ht="6.6" customHeight="1" x14ac:dyDescent="0.25">
      <c r="A117" s="21"/>
      <c r="J117" s="22"/>
      <c r="K117" s="22"/>
    </row>
    <row r="118" spans="1:17" x14ac:dyDescent="0.25">
      <c r="A118" s="21"/>
      <c r="E118" s="9"/>
      <c r="F118" s="9"/>
      <c r="G118" s="9"/>
      <c r="H118" s="9"/>
      <c r="J118" s="22"/>
      <c r="K118" s="24"/>
    </row>
    <row r="119" spans="1:17" x14ac:dyDescent="0.25">
      <c r="A119" s="21"/>
      <c r="B119" s="165" t="s">
        <v>130</v>
      </c>
      <c r="E119" s="9"/>
      <c r="F119" s="9"/>
      <c r="G119" s="9"/>
      <c r="H119" s="9"/>
      <c r="J119" s="22"/>
      <c r="K119" s="22"/>
    </row>
    <row r="120" spans="1:17" x14ac:dyDescent="0.25">
      <c r="A120" s="21"/>
      <c r="E120" s="9"/>
      <c r="F120" s="9"/>
      <c r="G120" s="9"/>
      <c r="H120" s="9"/>
      <c r="J120" s="22"/>
      <c r="K120" s="24"/>
    </row>
    <row r="121" spans="1:17" x14ac:dyDescent="0.25">
      <c r="A121" s="21"/>
      <c r="B121" s="165" t="s">
        <v>131</v>
      </c>
      <c r="E121" s="9"/>
      <c r="F121" s="9"/>
      <c r="G121" s="9"/>
      <c r="H121" s="9"/>
      <c r="J121" s="22"/>
      <c r="K121" s="24"/>
    </row>
    <row r="122" spans="1:17" x14ac:dyDescent="0.25">
      <c r="A122" s="21"/>
      <c r="E122" s="9"/>
      <c r="F122" s="9"/>
      <c r="G122" s="9"/>
      <c r="H122" s="9"/>
      <c r="J122" s="22"/>
      <c r="K122" s="22"/>
    </row>
    <row r="123" spans="1:17" x14ac:dyDescent="0.25">
      <c r="A123" s="21"/>
      <c r="E123" s="9"/>
      <c r="F123" s="9"/>
      <c r="G123" s="9"/>
      <c r="H123" s="9"/>
      <c r="J123" s="22"/>
      <c r="K123" s="24"/>
    </row>
    <row r="124" spans="1:17" x14ac:dyDescent="0.25">
      <c r="A124" s="21"/>
      <c r="J124" s="22"/>
      <c r="K124" s="22"/>
      <c r="P124" s="22"/>
      <c r="Q124" s="68"/>
    </row>
    <row r="126" spans="1:17" x14ac:dyDescent="0.25">
      <c r="A126" s="69"/>
      <c r="I126" s="22"/>
      <c r="J126" s="22"/>
    </row>
    <row r="127" spans="1:17" x14ac:dyDescent="0.25">
      <c r="A127" s="70"/>
      <c r="I127" s="22"/>
      <c r="J127" s="22"/>
    </row>
    <row r="128" spans="1:17" x14ac:dyDescent="0.25">
      <c r="A128" s="21"/>
      <c r="E128" s="69"/>
      <c r="F128" s="9"/>
      <c r="G128" s="9"/>
      <c r="H128" s="9"/>
      <c r="I128" s="9"/>
      <c r="J128" s="22"/>
    </row>
    <row r="129" spans="1:10" x14ac:dyDescent="0.25">
      <c r="A129" s="21"/>
      <c r="E129" s="69"/>
      <c r="F129" s="9"/>
      <c r="G129" s="9"/>
      <c r="H129" s="9"/>
      <c r="I129" s="9"/>
      <c r="J129" s="22"/>
    </row>
    <row r="133" spans="1:10" x14ac:dyDescent="0.25">
      <c r="A133" s="21"/>
      <c r="I133" s="22"/>
      <c r="J133" s="22"/>
    </row>
    <row r="134" spans="1:10" ht="15.75" x14ac:dyDescent="0.25">
      <c r="A134" s="71"/>
      <c r="I134" s="22"/>
      <c r="J134" s="22"/>
    </row>
    <row r="135" spans="1:10" ht="15.75" x14ac:dyDescent="0.25">
      <c r="A135" s="72"/>
      <c r="I135" s="22"/>
      <c r="J135" s="22"/>
    </row>
    <row r="136" spans="1:10" ht="15.75" x14ac:dyDescent="0.25">
      <c r="A136" s="72"/>
      <c r="I136" s="22"/>
      <c r="J136" s="22"/>
    </row>
    <row r="137" spans="1:10" ht="15.75" x14ac:dyDescent="0.25">
      <c r="A137" s="72"/>
      <c r="I137" s="22"/>
      <c r="J137" s="22"/>
    </row>
    <row r="138" spans="1:10" ht="15.75" x14ac:dyDescent="0.25">
      <c r="A138" s="72"/>
      <c r="I138" s="22"/>
      <c r="J138" s="22"/>
    </row>
    <row r="139" spans="1:10" ht="15.75" x14ac:dyDescent="0.25">
      <c r="A139" s="180"/>
      <c r="B139" s="181"/>
      <c r="C139" s="73"/>
      <c r="D139" s="73"/>
      <c r="E139" s="73"/>
      <c r="F139" s="73"/>
      <c r="G139" s="73"/>
      <c r="H139" s="73"/>
      <c r="I139" s="74"/>
      <c r="J139" s="74"/>
    </row>
    <row r="140" spans="1:10" ht="15.75" x14ac:dyDescent="0.25">
      <c r="A140" s="180"/>
      <c r="B140" s="181"/>
      <c r="C140" s="75"/>
      <c r="D140" s="75"/>
      <c r="E140" s="75"/>
      <c r="F140" s="75"/>
      <c r="G140" s="75"/>
      <c r="H140" s="75"/>
      <c r="I140" s="76"/>
      <c r="J140" s="76"/>
    </row>
    <row r="141" spans="1:10" ht="15.75" x14ac:dyDescent="0.25">
      <c r="A141" s="72"/>
      <c r="I141" s="22"/>
      <c r="J141" s="22"/>
    </row>
    <row r="142" spans="1:10" ht="39.6" customHeight="1" x14ac:dyDescent="0.25">
      <c r="A142" s="180"/>
      <c r="B142" s="181"/>
      <c r="C142" s="73"/>
      <c r="D142" s="73"/>
      <c r="E142" s="73"/>
      <c r="F142" s="73"/>
      <c r="G142" s="73"/>
      <c r="H142" s="73"/>
      <c r="I142" s="77"/>
      <c r="J142" s="74"/>
    </row>
    <row r="143" spans="1:10" ht="15.75" x14ac:dyDescent="0.25">
      <c r="A143" s="180"/>
      <c r="B143" s="181"/>
      <c r="C143" s="75"/>
      <c r="D143" s="75"/>
      <c r="E143" s="75"/>
      <c r="F143" s="75"/>
      <c r="G143" s="75"/>
      <c r="H143" s="75"/>
      <c r="I143" s="76"/>
      <c r="J143" s="76"/>
    </row>
    <row r="144" spans="1:10" ht="15.75" x14ac:dyDescent="0.25">
      <c r="A144" s="72"/>
      <c r="I144" s="22"/>
      <c r="J144" s="22"/>
    </row>
    <row r="145" spans="1:10" ht="15.75" x14ac:dyDescent="0.25">
      <c r="A145" s="72"/>
      <c r="I145" s="22"/>
      <c r="J145" s="22"/>
    </row>
    <row r="146" spans="1:10" ht="15.75" x14ac:dyDescent="0.25">
      <c r="A146" s="72"/>
      <c r="I146" s="22"/>
      <c r="J146" s="22"/>
    </row>
    <row r="147" spans="1:10" ht="15.75" x14ac:dyDescent="0.25">
      <c r="A147" s="72"/>
      <c r="I147" s="22"/>
      <c r="J147" s="22"/>
    </row>
    <row r="148" spans="1:10" ht="15.75" x14ac:dyDescent="0.25">
      <c r="A148" s="72"/>
      <c r="I148" s="22"/>
      <c r="J148" s="22"/>
    </row>
    <row r="149" spans="1:10" ht="15.75" x14ac:dyDescent="0.25">
      <c r="A149" s="72"/>
      <c r="I149" s="22"/>
      <c r="J149" s="22"/>
    </row>
    <row r="150" spans="1:10" ht="15.75" x14ac:dyDescent="0.25">
      <c r="A150" s="72"/>
      <c r="I150" s="22"/>
      <c r="J150" s="22"/>
    </row>
    <row r="151" spans="1:10" ht="15.75" x14ac:dyDescent="0.25">
      <c r="A151" s="72"/>
      <c r="I151" s="22"/>
      <c r="J151" s="22"/>
    </row>
    <row r="152" spans="1:10" ht="15.75" x14ac:dyDescent="0.25">
      <c r="A152" s="72"/>
      <c r="I152" s="22"/>
      <c r="J152" s="22"/>
    </row>
  </sheetData>
  <mergeCells count="27">
    <mergeCell ref="A140:B140"/>
    <mergeCell ref="A142:B142"/>
    <mergeCell ref="A143:B143"/>
    <mergeCell ref="B56:D56"/>
    <mergeCell ref="B60:D60"/>
    <mergeCell ref="B64:D64"/>
    <mergeCell ref="A139:B139"/>
    <mergeCell ref="B28:E28"/>
    <mergeCell ref="B29:E29"/>
    <mergeCell ref="B77:E77"/>
    <mergeCell ref="H92:J92"/>
    <mergeCell ref="B98:E98"/>
    <mergeCell ref="B33:E33"/>
    <mergeCell ref="B34:E34"/>
    <mergeCell ref="B35:E35"/>
    <mergeCell ref="B36:E36"/>
    <mergeCell ref="B27:E27"/>
    <mergeCell ref="B3:E3"/>
    <mergeCell ref="B15:E15"/>
    <mergeCell ref="B16:E16"/>
    <mergeCell ref="B17:E17"/>
    <mergeCell ref="B18:E18"/>
    <mergeCell ref="B19:E19"/>
    <mergeCell ref="B20:E20"/>
    <mergeCell ref="B21:E21"/>
    <mergeCell ref="B25:E25"/>
    <mergeCell ref="B26:E26"/>
  </mergeCells>
  <phoneticPr fontId="22" type="noConversion"/>
  <printOptions horizontalCentered="1"/>
  <pageMargins left="0.51181102362204722" right="0.70866141732283472" top="0.39370078740157483" bottom="0" header="0" footer="0"/>
  <pageSetup paperSize="9" scale="64" orientation="landscape" r:id="rId1"/>
  <headerFooter alignWithMargins="0">
    <oddHeader>&amp;CDETAIL QUANTITATIF ESTIMATIF</oddHeader>
  </headerFooter>
  <rowBreaks count="2" manualBreakCount="2">
    <brk id="52" max="10" man="1"/>
    <brk id="10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DCE Consultation</vt:lpstr>
      <vt:lpstr>'DQE DCE Consultation'!Impression_des_titres</vt:lpstr>
      <vt:lpstr>'DQE DCE Consultation'!Zone_d_impression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IDR</dc:creator>
  <cp:lastModifiedBy>Bailly WAUNIE</cp:lastModifiedBy>
  <cp:lastPrinted>2024-12-03T00:34:44Z</cp:lastPrinted>
  <dcterms:created xsi:type="dcterms:W3CDTF">2017-04-04T00:20:37Z</dcterms:created>
  <dcterms:modified xsi:type="dcterms:W3CDTF">2024-12-03T00:40:03Z</dcterms:modified>
</cp:coreProperties>
</file>